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factor" sheetId="1" r:id="rId1"/>
    <sheet name="team" sheetId="2" r:id="rId2"/>
    <sheet name="player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<sst xmlns="http://schemas.openxmlformats.org/spreadsheetml/2006/main" count="1120" uniqueCount="221">
  <si>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</si>
  <si>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</si>
  <si>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</si>
  <si>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</si>
  <si>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</si>
  <si>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</si>
  <si>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</si>
  <si>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</si>
  <si>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</si>
  <si>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</si>
  <si>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</si>
  <si>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</si>
  <si>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</si>
  <si>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</si>
  <si>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</si>
  <si>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</si>
  <si>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</si>
  <si>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Francis, Steve G ORL</t>
  </si>
  <si>
    <t>Arenas, Gilbert G WAS</t>
  </si>
  <si>
    <t>Walker, Antoine F ATL</t>
  </si>
  <si>
    <t>Butler, Rasual F MIA</t>
  </si>
  <si>
    <t>Korver, Kyle F PHI</t>
  </si>
  <si>
    <t>Wright, Lorenzen C MEM</t>
  </si>
  <si>
    <t>Battie, Tony C ORL</t>
  </si>
  <si>
    <t>Hinrich, Kirk G CHI</t>
  </si>
  <si>
    <t>Jamison, Antawn F WAS</t>
  </si>
  <si>
    <t>Hughes, Larry G WAS</t>
  </si>
  <si>
    <t>Hamilton, Richard G DET</t>
  </si>
  <si>
    <t>Crawford, Jamal G NY</t>
  </si>
  <si>
    <t>McDyess, Antonio F DET</t>
  </si>
  <si>
    <t>Camby, Marcus C DEN</t>
  </si>
  <si>
    <t>Sprewell, Latrell F MIN</t>
  </si>
  <si>
    <t>Pavlovic, Aleksandar F CLE</t>
  </si>
  <si>
    <t>Iverson, Allen G PHI</t>
  </si>
  <si>
    <t>Hill, Grant F ORL</t>
  </si>
  <si>
    <t>Marion, Shawn F PHO</t>
  </si>
  <si>
    <t>Ilgauskas, Zydrunas C CLE</t>
  </si>
  <si>
    <t>Harrington, Al F ATL</t>
  </si>
  <si>
    <t>Christie, Doug G SAC</t>
  </si>
  <si>
    <t>Mason, Desmond F MIL</t>
  </si>
  <si>
    <t>Jones, Jumaine F LAL</t>
  </si>
  <si>
    <t>James, LeBron F CLE</t>
  </si>
  <si>
    <t>Anthony, Carmelo F DEN</t>
  </si>
  <si>
    <t>Stoudamire, Damon G POR</t>
  </si>
  <si>
    <t>Haslem, Udonis F MIA</t>
  </si>
  <si>
    <t>Green, Willie G PHI</t>
  </si>
  <si>
    <t>Foyle, Adonal C GS</t>
  </si>
  <si>
    <t>Fortson, Danny F SEA</t>
  </si>
  <si>
    <t>Giricek, Gordan G UTA</t>
  </si>
  <si>
    <t>Gordon, Ben G CHI</t>
  </si>
  <si>
    <t>Maggette, Corey F LAC</t>
  </si>
  <si>
    <t>Kirilenko, Andrei F UTA</t>
  </si>
  <si>
    <t>Stoudemire, Amare F PHO</t>
  </si>
  <si>
    <t>Jones, Damon G MIA</t>
  </si>
  <si>
    <t>Brezec, Primoz F CHA</t>
  </si>
  <si>
    <t>Mihm, Chris C LAL</t>
  </si>
  <si>
    <t>Parker, Tony G SA</t>
  </si>
  <si>
    <t>Payton, Gary G BOS</t>
  </si>
  <si>
    <t>Posey, James G MEM</t>
  </si>
  <si>
    <t>Bryant, Kobe G LAL</t>
  </si>
  <si>
    <t>Daniels, Marquis G DAL</t>
  </si>
  <si>
    <t>Atkins, Chucky G LAL</t>
  </si>
  <si>
    <t>Battier, Shane G MEM</t>
  </si>
  <si>
    <t>Smith, Joe F MIL</t>
  </si>
  <si>
    <t>Okafor, Emeka F CHA</t>
  </si>
  <si>
    <t>Finley, Michael G DAL</t>
  </si>
  <si>
    <t>McGrady, Tracy G HOU</t>
  </si>
  <si>
    <t>Andersen, Chris F NO</t>
  </si>
  <si>
    <t>Lewis, Rashard F SEA</t>
  </si>
  <si>
    <t>Boykins, Earl G DEN</t>
  </si>
  <si>
    <t>Dampier, Erick C DAL</t>
  </si>
  <si>
    <t>Davis, Baron G NO</t>
  </si>
  <si>
    <t>Okur, Mehmet F UTA</t>
  </si>
  <si>
    <t>Anderson, Derek G POR</t>
  </si>
  <si>
    <t>Thomas, Kenny F PHI</t>
  </si>
  <si>
    <t>Thomas, Tim F NY</t>
  </si>
  <si>
    <t>Ginobili, Manu G SA</t>
  </si>
  <si>
    <t>Odom, Lamar F LAL</t>
  </si>
  <si>
    <t>Simmons, Bobby G LAC</t>
  </si>
  <si>
    <t>Snow, Eric G CLE</t>
  </si>
  <si>
    <t>Ratliff, Theo C POR</t>
  </si>
  <si>
    <t>Dixon, Juan G WAS</t>
  </si>
  <si>
    <t>Davis, Ricky F BOS</t>
  </si>
  <si>
    <t>Wallace, Ben F DET</t>
  </si>
  <si>
    <t>Barbosa, Leandro G PHO</t>
  </si>
  <si>
    <t>Nowitzki, Dirk F DAL</t>
  </si>
  <si>
    <t>Ridnour, Luke G SEA</t>
  </si>
  <si>
    <t>Marbury, Stephon G NY</t>
  </si>
  <si>
    <t>Iguodala, Andre F PHI</t>
  </si>
  <si>
    <t>Stojakovic, Peja F SAC</t>
  </si>
  <si>
    <t>McInnis, Jeff G CLE</t>
  </si>
  <si>
    <t>Brown, P.J. F NO</t>
  </si>
  <si>
    <t>Planinic, Zoran G NJ</t>
  </si>
  <si>
    <t>Jeffries, Jared F WAS</t>
  </si>
  <si>
    <t>Alston, Rafer G TOR</t>
  </si>
  <si>
    <t>Gasol, Pau F MEM</t>
  </si>
  <si>
    <t>Williams, Maurice G MIL</t>
  </si>
  <si>
    <t>Johnson, Joe G PHO</t>
  </si>
  <si>
    <t>Woods, Loren C TOR</t>
  </si>
  <si>
    <t>Radmanovic, Vladimir F SEA</t>
  </si>
  <si>
    <t>O'Neal, Jermaine F IND</t>
  </si>
  <si>
    <t>McLeod, Keith G UTA</t>
  </si>
  <si>
    <t>Hart, Jason G CHA</t>
  </si>
  <si>
    <t>Duncan, Tim F SA</t>
  </si>
  <si>
    <t>Bibby, Mike G SAC</t>
  </si>
  <si>
    <t>Croshere, Austin F IND</t>
  </si>
  <si>
    <t>Artest, Ron F IND</t>
  </si>
  <si>
    <t>Peterson, Morris F TOR</t>
  </si>
  <si>
    <t>Magloire, Jamaal C NO</t>
  </si>
  <si>
    <t>Harris, Devin G DAL</t>
  </si>
  <si>
    <t>Ruffin, Michael C WAS</t>
  </si>
  <si>
    <t>Brand, Elton F LAC</t>
  </si>
  <si>
    <t>Jaric, Marko G LAC</t>
  </si>
  <si>
    <t>Murphy, Troy F GS</t>
  </si>
  <si>
    <t>Armstrong, Darrell G NO</t>
  </si>
  <si>
    <t>Butler, Caron F LAL</t>
  </si>
  <si>
    <t>Ming, Yao C HOU</t>
  </si>
  <si>
    <t>Prince, Tayshaun F DET</t>
  </si>
  <si>
    <t>Jackson, Bobby G SAC</t>
  </si>
  <si>
    <t>Gooden, Drew F CLE</t>
  </si>
  <si>
    <t>Taylor, Maurice F HOU</t>
  </si>
  <si>
    <t>Pierce, Paul F BOS</t>
  </si>
  <si>
    <t>Barry, Brent G SA</t>
  </si>
  <si>
    <t>Jones, Fred G IND</t>
  </si>
  <si>
    <t>Harpring, Matt F UTA</t>
  </si>
  <si>
    <t>Collins, Jason C NJ</t>
  </si>
  <si>
    <t>Szczerbiak, Wally G MIN</t>
  </si>
  <si>
    <t>Miller, Brad C SAC</t>
  </si>
  <si>
    <t>Wilcox, Chris F LAC</t>
  </si>
  <si>
    <t>Garnett, Kevin F MIN</t>
  </si>
  <si>
    <t>Jefferson, Richard F NJ</t>
  </si>
  <si>
    <t>Dunleavy, Mike G GS</t>
  </si>
  <si>
    <t>Hayes, Jarvis G WAS</t>
  </si>
  <si>
    <t>Wells, Bonzi G MEM</t>
  </si>
  <si>
    <t>Wesley, David G NO</t>
  </si>
  <si>
    <t>Cato, Kelvin C ORL</t>
  </si>
  <si>
    <t>Allen, Ray G SEA</t>
  </si>
  <si>
    <t>Webber, Chris F SAC</t>
  </si>
  <si>
    <t>Howard, Dwight F ORL</t>
  </si>
  <si>
    <t>Richardson, Quentin G PHO</t>
  </si>
  <si>
    <t>Miller, Mike F MEM</t>
  </si>
  <si>
    <t>Jones, Eddie G MIA</t>
  </si>
  <si>
    <t>Nesterovic, Rasho C SA</t>
  </si>
  <si>
    <t>Mobley, Cuttino G ORL</t>
  </si>
  <si>
    <t>Tinsley, Jamaal G IND</t>
  </si>
  <si>
    <t>Jackson, Stephen G IND</t>
  </si>
  <si>
    <t>Richardson, Jason G GS</t>
  </si>
  <si>
    <t>Turkoglu, Hedo F ORL</t>
  </si>
  <si>
    <t>Van Horn, Keith F MIL</t>
  </si>
  <si>
    <t>Swift, Stromile C MEM</t>
  </si>
  <si>
    <t>Wade, Dwyane G MIA</t>
  </si>
  <si>
    <t>Daniels, Antonio G SEA</t>
  </si>
  <si>
    <t>Marshall, Donyell F TOR</t>
  </si>
  <si>
    <t>Redd, Michael G MIL</t>
  </si>
  <si>
    <t>Jackson, Marc F PHI</t>
  </si>
  <si>
    <t>Carter, Vince G TOR</t>
  </si>
  <si>
    <t>Miller, Andre G DEN</t>
  </si>
  <si>
    <t>Wallace, Rasheed F DET</t>
  </si>
  <si>
    <t>Watson, Earl G MEM</t>
  </si>
  <si>
    <t>Wallace, Gerald F CHA</t>
  </si>
  <si>
    <t>Blount, Mark C BOS</t>
  </si>
  <si>
    <t>O'Neal, Shaquille C MIA</t>
  </si>
  <si>
    <t>Nash, Steve G PHO</t>
  </si>
  <si>
    <t>Randolph, Zach F POR</t>
  </si>
  <si>
    <t>Thomas, Kurt F NY</t>
  </si>
  <si>
    <t>Rose, Jalen F TOR</t>
  </si>
  <si>
    <t>Patterson, Ruben F POR</t>
  </si>
  <si>
    <t>Sweetney, Michael F NY</t>
  </si>
  <si>
    <t>Cassell, Sam G MIN</t>
  </si>
  <si>
    <t>McKie, Aaron G PHI</t>
  </si>
  <si>
    <t>Williams, Jason G MEM</t>
  </si>
  <si>
    <t>Terry, Jason G DAL</t>
  </si>
  <si>
    <t>Stackhouse, Jerry G DAL</t>
  </si>
  <si>
    <t>Bosh, Chris F TOR</t>
  </si>
  <si>
    <t>Howard, Josh F DAL</t>
  </si>
  <si>
    <t>Livingston, Shaun G LAC</t>
  </si>
  <si>
    <t>Collison, Nick F SEA</t>
  </si>
  <si>
    <t>West, David F NO</t>
  </si>
  <si>
    <t>Martin, Kenyon F DEN</t>
  </si>
  <si>
    <t>Mourning, Alonzo C NJ</t>
  </si>
  <si>
    <t>Jackson, Jim F HOU</t>
  </si>
  <si>
    <t>Billups, Chauncey G DET</t>
  </si>
  <si>
    <t>Boozer, Carlos F UTA</t>
  </si>
  <si>
    <t>Abdur-Rahim, Shareef F POR</t>
  </si>
  <si>
    <t>Claxton, Speedy G GS</t>
  </si>
  <si>
    <t>Traylor, Robert F CLE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</si>
  <si>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</si>
  <si>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</si>
  <si>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</si>
  <si>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</si>
  <si>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</si>
  <si>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</si>
  <si>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</si>
  <si>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</si>
  <si>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</si>
  <si>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</si>
  <si>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</si>
  <si>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</si>
  <si>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</si>
  <si>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</si>
  <si>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</si>
  <si>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</si>
  <si>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</si>
  <si>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</si>
  <si>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</si>
  <si>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</si>
  <si>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Final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</si>
  <si>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</si>
  <si>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</si>
  <si>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</si>
  <si>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</si>
  <si>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</si>
  <si>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</si>
  <si>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</si>
  <si>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</si>
  <si>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</si>
  <si>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Total (9)</t>
  </si>
  <si>
    <t>Total (8)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</si>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</sst>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1" fontId="1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4" fillId="3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2" borderId="0" xfId="0" applyFont="1" applyFill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6" t="s">
        <v>1</v>
      </c>
      <c r="B1" s="16" t="s">
        <v>218</v>
      </c>
      <c r="C1" s="17" t="s">
        <v>219</v>
      </c>
      <c r="D1" s="16" t="s">
        <v>220</v>
      </c>
    </row>
    <row r="2" spans="1:4" ht="12.75">
      <c r="A2" s="18">
        <v>540</v>
      </c>
      <c r="B2" s="19">
        <f>+A2/20</f>
        <v>27</v>
      </c>
      <c r="C2" s="20">
        <f>+B2/30</f>
        <v>0.9</v>
      </c>
      <c r="D2" s="21">
        <f>18*C2</f>
        <v>16.2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11" customWidth="1"/>
    <col min="2" max="2" width="18.7109375" style="22" bestFit="1" customWidth="1"/>
    <col min="3" max="3" width="4.57421875" style="11" bestFit="1" customWidth="1"/>
    <col min="4" max="4" width="5.28125" style="22" bestFit="1" customWidth="1"/>
    <col min="5" max="5" width="3.57421875" style="25" bestFit="1" customWidth="1"/>
    <col min="6" max="7" width="4.421875" style="25" bestFit="1" customWidth="1"/>
    <col min="8" max="8" width="4.8515625" style="25" bestFit="1" customWidth="1"/>
    <col min="9" max="10" width="4.421875" style="25" bestFit="1" customWidth="1"/>
    <col min="11" max="11" width="4.8515625" style="25" bestFit="1" customWidth="1"/>
    <col min="12" max="12" width="3.57421875" style="25" bestFit="1" customWidth="1"/>
    <col min="13" max="15" width="4.421875" style="25" bestFit="1" customWidth="1"/>
    <col min="16" max="16" width="4.8515625" style="25" bestFit="1" customWidth="1"/>
    <col min="17" max="18" width="3.57421875" style="25" bestFit="1" customWidth="1"/>
    <col min="19" max="28" width="4.421875" style="25" bestFit="1" customWidth="1"/>
    <col min="29" max="16384" width="9.140625" style="22" customWidth="1"/>
  </cols>
  <sheetData>
    <row r="1" spans="2:28" ht="11.25">
      <c r="B1" s="22" t="s">
        <v>0</v>
      </c>
      <c r="C1" s="2" t="s">
        <v>206</v>
      </c>
      <c r="D1" s="23" t="s">
        <v>207</v>
      </c>
      <c r="E1" s="25" t="s">
        <v>1</v>
      </c>
      <c r="F1" s="25" t="s">
        <v>2</v>
      </c>
      <c r="G1" s="25" t="s">
        <v>3</v>
      </c>
      <c r="H1" s="25" t="s">
        <v>4</v>
      </c>
      <c r="I1" s="25" t="s">
        <v>5</v>
      </c>
      <c r="J1" s="25" t="s">
        <v>6</v>
      </c>
      <c r="K1" s="25" t="s">
        <v>7</v>
      </c>
      <c r="L1" s="25" t="s">
        <v>8</v>
      </c>
      <c r="M1" s="25" t="s">
        <v>9</v>
      </c>
      <c r="N1" s="25" t="s">
        <v>10</v>
      </c>
      <c r="O1" s="25" t="s">
        <v>11</v>
      </c>
      <c r="P1" s="25" t="s">
        <v>12</v>
      </c>
      <c r="Q1" s="25" t="s">
        <v>13</v>
      </c>
      <c r="R1" s="25" t="s">
        <v>14</v>
      </c>
      <c r="S1" s="25" t="s">
        <v>15</v>
      </c>
      <c r="T1" s="23" t="s">
        <v>208</v>
      </c>
      <c r="U1" s="23" t="s">
        <v>209</v>
      </c>
      <c r="V1" s="23" t="s">
        <v>210</v>
      </c>
      <c r="W1" s="23" t="s">
        <v>211</v>
      </c>
      <c r="X1" s="23" t="s">
        <v>212</v>
      </c>
      <c r="Y1" s="23" t="s">
        <v>213</v>
      </c>
      <c r="Z1" s="23" t="s">
        <v>2</v>
      </c>
      <c r="AA1" s="23" t="s">
        <v>5</v>
      </c>
      <c r="AB1" s="23" t="s">
        <v>214</v>
      </c>
    </row>
    <row r="2" spans="1:28" ht="11.25">
      <c r="A2" s="11">
        <v>1</v>
      </c>
      <c r="B2" s="22" t="s">
        <v>194</v>
      </c>
      <c r="C2" s="24">
        <f>+D2/16.2</f>
        <v>125.98765432098766</v>
      </c>
      <c r="D2" s="6">
        <v>2041</v>
      </c>
      <c r="E2" s="7">
        <v>28</v>
      </c>
      <c r="F2" s="7">
        <v>159</v>
      </c>
      <c r="G2" s="7">
        <v>332</v>
      </c>
      <c r="H2" s="8">
        <v>0.4789156626506024</v>
      </c>
      <c r="I2" s="7">
        <v>118</v>
      </c>
      <c r="J2" s="7">
        <v>138</v>
      </c>
      <c r="K2" s="8">
        <v>0.855072463768116</v>
      </c>
      <c r="L2" s="7">
        <v>38</v>
      </c>
      <c r="M2" s="7">
        <v>157</v>
      </c>
      <c r="N2" s="7">
        <v>121</v>
      </c>
      <c r="O2" s="7">
        <v>65</v>
      </c>
      <c r="P2" s="8">
        <v>1.8615384615384616</v>
      </c>
      <c r="Q2" s="7">
        <v>17</v>
      </c>
      <c r="R2" s="7">
        <v>34</v>
      </c>
      <c r="S2" s="7">
        <v>474</v>
      </c>
      <c r="T2" s="9">
        <v>474</v>
      </c>
      <c r="U2" s="9">
        <v>266.9</v>
      </c>
      <c r="V2" s="9">
        <v>363</v>
      </c>
      <c r="W2" s="9">
        <v>152</v>
      </c>
      <c r="X2" s="9">
        <v>149.6</v>
      </c>
      <c r="Y2" s="9">
        <v>110.5</v>
      </c>
      <c r="Z2" s="10">
        <v>175</v>
      </c>
      <c r="AA2" s="10">
        <v>190</v>
      </c>
      <c r="AB2" s="10">
        <v>160</v>
      </c>
    </row>
    <row r="3" spans="1:28" ht="11.25">
      <c r="A3" s="11">
        <v>2</v>
      </c>
      <c r="B3" s="22" t="s">
        <v>201</v>
      </c>
      <c r="C3" s="24">
        <f aca="true" t="shared" si="0" ref="C3:C21">+D3/16.2</f>
        <v>113.87654320987654</v>
      </c>
      <c r="D3" s="6">
        <v>1844.8</v>
      </c>
      <c r="E3" s="7">
        <v>29</v>
      </c>
      <c r="F3" s="7">
        <v>161</v>
      </c>
      <c r="G3" s="7">
        <v>389</v>
      </c>
      <c r="H3" s="8">
        <v>0.4138817480719794</v>
      </c>
      <c r="I3" s="7">
        <v>99</v>
      </c>
      <c r="J3" s="7">
        <v>112</v>
      </c>
      <c r="K3" s="8">
        <v>0.8839285714285714</v>
      </c>
      <c r="L3" s="7">
        <v>49</v>
      </c>
      <c r="M3" s="7">
        <v>154</v>
      </c>
      <c r="N3" s="7">
        <v>94</v>
      </c>
      <c r="O3" s="7">
        <v>69</v>
      </c>
      <c r="P3" s="8">
        <v>1.3623188405797102</v>
      </c>
      <c r="Q3" s="7">
        <v>22</v>
      </c>
      <c r="R3" s="7">
        <v>30</v>
      </c>
      <c r="S3" s="7">
        <v>470</v>
      </c>
      <c r="T3" s="9">
        <v>470</v>
      </c>
      <c r="U3" s="9">
        <v>261.8</v>
      </c>
      <c r="V3" s="9">
        <v>282</v>
      </c>
      <c r="W3" s="9">
        <v>196</v>
      </c>
      <c r="X3" s="9">
        <v>132</v>
      </c>
      <c r="Y3" s="9">
        <v>143</v>
      </c>
      <c r="Z3" s="10">
        <v>70</v>
      </c>
      <c r="AA3" s="10">
        <v>190</v>
      </c>
      <c r="AB3" s="10">
        <v>100</v>
      </c>
    </row>
    <row r="4" spans="1:28" ht="11.25">
      <c r="A4" s="11">
        <v>3</v>
      </c>
      <c r="B4" s="22" t="s">
        <v>186</v>
      </c>
      <c r="C4" s="24">
        <f t="shared" si="0"/>
        <v>105.09876543209876</v>
      </c>
      <c r="D4" s="6">
        <v>1702.6</v>
      </c>
      <c r="E4" s="7">
        <v>29</v>
      </c>
      <c r="F4" s="7">
        <v>144</v>
      </c>
      <c r="G4" s="7">
        <v>361</v>
      </c>
      <c r="H4" s="8">
        <v>0.3988919667590028</v>
      </c>
      <c r="I4" s="7">
        <v>66</v>
      </c>
      <c r="J4" s="7">
        <v>90</v>
      </c>
      <c r="K4" s="8">
        <v>0.7333333333333333</v>
      </c>
      <c r="L4" s="7">
        <v>42</v>
      </c>
      <c r="M4" s="7">
        <v>156</v>
      </c>
      <c r="N4" s="7">
        <v>103</v>
      </c>
      <c r="O4" s="7">
        <v>64</v>
      </c>
      <c r="P4" s="8">
        <v>1.609375</v>
      </c>
      <c r="Q4" s="7">
        <v>14</v>
      </c>
      <c r="R4" s="7">
        <v>36</v>
      </c>
      <c r="S4" s="7">
        <v>396</v>
      </c>
      <c r="T4" s="9">
        <v>396</v>
      </c>
      <c r="U4" s="9">
        <v>265.2</v>
      </c>
      <c r="V4" s="9">
        <v>309</v>
      </c>
      <c r="W4" s="9">
        <v>168</v>
      </c>
      <c r="X4" s="9">
        <v>158.4</v>
      </c>
      <c r="Y4" s="9">
        <v>91</v>
      </c>
      <c r="Z4" s="10">
        <v>70</v>
      </c>
      <c r="AA4" s="10">
        <v>100</v>
      </c>
      <c r="AB4" s="10">
        <v>145</v>
      </c>
    </row>
    <row r="5" spans="1:28" ht="11.25">
      <c r="A5" s="11">
        <v>4</v>
      </c>
      <c r="B5" s="22" t="s">
        <v>200</v>
      </c>
      <c r="C5" s="24">
        <f t="shared" si="0"/>
        <v>104.12345679012346</v>
      </c>
      <c r="D5" s="6">
        <v>1686.8</v>
      </c>
      <c r="E5" s="7">
        <v>27</v>
      </c>
      <c r="F5" s="7">
        <v>134</v>
      </c>
      <c r="G5" s="7">
        <v>300</v>
      </c>
      <c r="H5" s="8">
        <v>0.44666666666666666</v>
      </c>
      <c r="I5" s="7">
        <v>67</v>
      </c>
      <c r="J5" s="7">
        <v>87</v>
      </c>
      <c r="K5" s="8">
        <v>0.7701149425287356</v>
      </c>
      <c r="L5" s="7">
        <v>28</v>
      </c>
      <c r="M5" s="7">
        <v>194</v>
      </c>
      <c r="N5" s="7">
        <v>72</v>
      </c>
      <c r="O5" s="7">
        <v>38</v>
      </c>
      <c r="P5" s="8">
        <v>1.894736842105263</v>
      </c>
      <c r="Q5" s="7">
        <v>22</v>
      </c>
      <c r="R5" s="7">
        <v>20</v>
      </c>
      <c r="S5" s="7">
        <v>363</v>
      </c>
      <c r="T5" s="9">
        <v>363</v>
      </c>
      <c r="U5" s="9">
        <v>329.8</v>
      </c>
      <c r="V5" s="9">
        <v>216</v>
      </c>
      <c r="W5" s="9">
        <v>112</v>
      </c>
      <c r="X5" s="9">
        <v>88</v>
      </c>
      <c r="Y5" s="9">
        <v>143</v>
      </c>
      <c r="Z5" s="10">
        <v>130</v>
      </c>
      <c r="AA5" s="10">
        <v>130</v>
      </c>
      <c r="AB5" s="10">
        <v>175</v>
      </c>
    </row>
    <row r="6" spans="1:28" ht="11.25">
      <c r="A6" s="11">
        <v>5</v>
      </c>
      <c r="B6" s="22" t="s">
        <v>188</v>
      </c>
      <c r="C6" s="24">
        <f t="shared" si="0"/>
        <v>103.3641975308642</v>
      </c>
      <c r="D6" s="6">
        <v>1674.5</v>
      </c>
      <c r="E6" s="7">
        <v>25</v>
      </c>
      <c r="F6" s="7">
        <v>151</v>
      </c>
      <c r="G6" s="7">
        <v>337</v>
      </c>
      <c r="H6" s="8">
        <v>0.44807121661721067</v>
      </c>
      <c r="I6" s="7">
        <v>134</v>
      </c>
      <c r="J6" s="7">
        <v>163</v>
      </c>
      <c r="K6" s="8">
        <v>0.8220858895705522</v>
      </c>
      <c r="L6" s="7">
        <v>9</v>
      </c>
      <c r="M6" s="7">
        <v>165</v>
      </c>
      <c r="N6" s="7">
        <v>95</v>
      </c>
      <c r="O6" s="7">
        <v>69</v>
      </c>
      <c r="P6" s="8">
        <v>1.3768115942028984</v>
      </c>
      <c r="Q6" s="7">
        <v>14</v>
      </c>
      <c r="R6" s="7">
        <v>30</v>
      </c>
      <c r="S6" s="7">
        <v>445</v>
      </c>
      <c r="T6" s="9">
        <v>445</v>
      </c>
      <c r="U6" s="9">
        <v>280.5</v>
      </c>
      <c r="V6" s="9">
        <v>285</v>
      </c>
      <c r="W6" s="9">
        <v>36</v>
      </c>
      <c r="X6" s="9">
        <v>132</v>
      </c>
      <c r="Y6" s="9">
        <v>91</v>
      </c>
      <c r="Z6" s="10">
        <v>130</v>
      </c>
      <c r="AA6" s="10">
        <v>175</v>
      </c>
      <c r="AB6" s="10">
        <v>100</v>
      </c>
    </row>
    <row r="7" spans="1:28" ht="11.25">
      <c r="A7" s="11">
        <v>6</v>
      </c>
      <c r="B7" s="22" t="s">
        <v>199</v>
      </c>
      <c r="C7" s="24">
        <f t="shared" si="0"/>
        <v>102.84567901234568</v>
      </c>
      <c r="D7" s="6">
        <v>1666.1</v>
      </c>
      <c r="E7" s="7">
        <v>28</v>
      </c>
      <c r="F7" s="7">
        <v>151</v>
      </c>
      <c r="G7" s="7">
        <v>336</v>
      </c>
      <c r="H7" s="8">
        <v>0.4494047619047619</v>
      </c>
      <c r="I7" s="7">
        <v>106</v>
      </c>
      <c r="J7" s="7">
        <v>145</v>
      </c>
      <c r="K7" s="8">
        <v>0.7310344827586207</v>
      </c>
      <c r="L7" s="7">
        <v>9</v>
      </c>
      <c r="M7" s="7">
        <v>196</v>
      </c>
      <c r="N7" s="7">
        <v>91</v>
      </c>
      <c r="O7" s="7">
        <v>59</v>
      </c>
      <c r="P7" s="8">
        <v>1.5423728813559323</v>
      </c>
      <c r="Q7" s="7">
        <v>17</v>
      </c>
      <c r="R7" s="7">
        <v>31</v>
      </c>
      <c r="S7" s="7">
        <v>417</v>
      </c>
      <c r="T7" s="9">
        <v>417</v>
      </c>
      <c r="U7" s="9">
        <v>333.2</v>
      </c>
      <c r="V7" s="9">
        <v>273</v>
      </c>
      <c r="W7" s="9">
        <v>36</v>
      </c>
      <c r="X7" s="9">
        <v>136.4</v>
      </c>
      <c r="Y7" s="9">
        <v>110.5</v>
      </c>
      <c r="Z7" s="10">
        <v>130</v>
      </c>
      <c r="AA7" s="10">
        <v>100</v>
      </c>
      <c r="AB7" s="10">
        <v>130</v>
      </c>
    </row>
    <row r="8" spans="1:28" ht="11.25">
      <c r="A8" s="11">
        <v>7</v>
      </c>
      <c r="B8" s="22" t="s">
        <v>196</v>
      </c>
      <c r="C8" s="24">
        <f t="shared" si="0"/>
        <v>100.12962962962963</v>
      </c>
      <c r="D8" s="6">
        <v>1622.1</v>
      </c>
      <c r="E8" s="7">
        <v>29</v>
      </c>
      <c r="F8" s="7">
        <v>113</v>
      </c>
      <c r="G8" s="7">
        <v>252</v>
      </c>
      <c r="H8" s="8">
        <v>0.44841269841269843</v>
      </c>
      <c r="I8" s="7">
        <v>87</v>
      </c>
      <c r="J8" s="7">
        <v>121</v>
      </c>
      <c r="K8" s="8">
        <v>0.71900826446281</v>
      </c>
      <c r="L8" s="7">
        <v>22</v>
      </c>
      <c r="M8" s="7">
        <v>171</v>
      </c>
      <c r="N8" s="7">
        <v>84</v>
      </c>
      <c r="O8" s="7">
        <v>45</v>
      </c>
      <c r="P8" s="8">
        <v>1.8666666666666667</v>
      </c>
      <c r="Q8" s="7">
        <v>20</v>
      </c>
      <c r="R8" s="7">
        <v>31</v>
      </c>
      <c r="S8" s="7">
        <v>335</v>
      </c>
      <c r="T8" s="9">
        <v>335</v>
      </c>
      <c r="U8" s="9">
        <v>290.7</v>
      </c>
      <c r="V8" s="9">
        <v>252</v>
      </c>
      <c r="W8" s="9">
        <v>88</v>
      </c>
      <c r="X8" s="9">
        <v>136.4</v>
      </c>
      <c r="Y8" s="9">
        <v>130</v>
      </c>
      <c r="Z8" s="10">
        <v>130</v>
      </c>
      <c r="AA8" s="10">
        <v>100</v>
      </c>
      <c r="AB8" s="10">
        <v>160</v>
      </c>
    </row>
    <row r="9" spans="1:28" ht="11.25">
      <c r="A9" s="11">
        <v>8</v>
      </c>
      <c r="B9" s="22" t="s">
        <v>203</v>
      </c>
      <c r="C9" s="24">
        <f t="shared" si="0"/>
        <v>97.28395061728395</v>
      </c>
      <c r="D9" s="6">
        <v>1576</v>
      </c>
      <c r="E9" s="7">
        <v>26</v>
      </c>
      <c r="F9" s="7">
        <v>131</v>
      </c>
      <c r="G9" s="7">
        <v>280</v>
      </c>
      <c r="H9" s="8">
        <v>0.46785714285714286</v>
      </c>
      <c r="I9" s="7">
        <v>74</v>
      </c>
      <c r="J9" s="7">
        <v>114</v>
      </c>
      <c r="K9" s="8">
        <v>0.6491228070175439</v>
      </c>
      <c r="L9" s="7">
        <v>12</v>
      </c>
      <c r="M9" s="7">
        <v>170</v>
      </c>
      <c r="N9" s="7">
        <v>95</v>
      </c>
      <c r="O9" s="7">
        <v>57</v>
      </c>
      <c r="P9" s="8">
        <v>1.6666666666666667</v>
      </c>
      <c r="Q9" s="7">
        <v>22</v>
      </c>
      <c r="R9" s="7">
        <v>20</v>
      </c>
      <c r="S9" s="7">
        <v>348</v>
      </c>
      <c r="T9" s="9">
        <v>348</v>
      </c>
      <c r="U9" s="9">
        <v>289</v>
      </c>
      <c r="V9" s="9">
        <v>285</v>
      </c>
      <c r="W9" s="9">
        <v>48</v>
      </c>
      <c r="X9" s="9">
        <v>88</v>
      </c>
      <c r="Y9" s="9">
        <v>143</v>
      </c>
      <c r="Z9" s="10">
        <v>160</v>
      </c>
      <c r="AA9" s="10">
        <v>70</v>
      </c>
      <c r="AB9" s="10">
        <v>145</v>
      </c>
    </row>
    <row r="10" spans="1:28" ht="11.25">
      <c r="A10" s="11">
        <v>9</v>
      </c>
      <c r="B10" s="22" t="s">
        <v>197</v>
      </c>
      <c r="C10" s="24">
        <f t="shared" si="0"/>
        <v>96.87654320987656</v>
      </c>
      <c r="D10" s="6">
        <v>1569.4</v>
      </c>
      <c r="E10" s="7">
        <v>29</v>
      </c>
      <c r="F10" s="7">
        <v>157</v>
      </c>
      <c r="G10" s="7">
        <v>358</v>
      </c>
      <c r="H10" s="8">
        <v>0.43854748603351956</v>
      </c>
      <c r="I10" s="7">
        <v>97</v>
      </c>
      <c r="J10" s="7">
        <v>124</v>
      </c>
      <c r="K10" s="8">
        <v>0.782258064516129</v>
      </c>
      <c r="L10" s="7">
        <v>17</v>
      </c>
      <c r="M10" s="7">
        <v>171</v>
      </c>
      <c r="N10" s="7">
        <v>68</v>
      </c>
      <c r="O10" s="7">
        <v>59</v>
      </c>
      <c r="P10" s="8">
        <v>1.152542372881356</v>
      </c>
      <c r="Q10" s="7">
        <v>17</v>
      </c>
      <c r="R10" s="7">
        <v>28</v>
      </c>
      <c r="S10" s="7">
        <v>428</v>
      </c>
      <c r="T10" s="9">
        <v>428</v>
      </c>
      <c r="U10" s="9">
        <v>290.7</v>
      </c>
      <c r="V10" s="9">
        <v>204</v>
      </c>
      <c r="W10" s="9">
        <v>68</v>
      </c>
      <c r="X10" s="9">
        <v>123.2</v>
      </c>
      <c r="Y10" s="9">
        <v>110.5</v>
      </c>
      <c r="Z10" s="10">
        <v>115</v>
      </c>
      <c r="AA10" s="10">
        <v>145</v>
      </c>
      <c r="AB10" s="10">
        <v>85</v>
      </c>
    </row>
    <row r="11" spans="1:28" ht="11.25">
      <c r="A11" s="11">
        <v>10</v>
      </c>
      <c r="B11" s="22" t="s">
        <v>195</v>
      </c>
      <c r="C11" s="24">
        <f t="shared" si="0"/>
        <v>92.27777777777779</v>
      </c>
      <c r="D11" s="6">
        <v>1494.9</v>
      </c>
      <c r="E11" s="7">
        <v>29</v>
      </c>
      <c r="F11" s="7">
        <v>131</v>
      </c>
      <c r="G11" s="7">
        <v>300</v>
      </c>
      <c r="H11" s="8">
        <v>0.43666666666666665</v>
      </c>
      <c r="I11" s="7">
        <v>75</v>
      </c>
      <c r="J11" s="7">
        <v>102</v>
      </c>
      <c r="K11" s="8">
        <v>0.7352941176470589</v>
      </c>
      <c r="L11" s="7">
        <v>20</v>
      </c>
      <c r="M11" s="7">
        <v>142</v>
      </c>
      <c r="N11" s="7">
        <v>93</v>
      </c>
      <c r="O11" s="7">
        <v>69</v>
      </c>
      <c r="P11" s="8">
        <v>1.3478260869565217</v>
      </c>
      <c r="Q11" s="7">
        <v>23</v>
      </c>
      <c r="R11" s="7">
        <v>20</v>
      </c>
      <c r="S11" s="7">
        <v>357</v>
      </c>
      <c r="T11" s="9">
        <v>357</v>
      </c>
      <c r="U11" s="9">
        <v>241.4</v>
      </c>
      <c r="V11" s="9">
        <v>279</v>
      </c>
      <c r="W11" s="9">
        <v>80</v>
      </c>
      <c r="X11" s="9">
        <v>88</v>
      </c>
      <c r="Y11" s="9">
        <v>149.5</v>
      </c>
      <c r="Z11" s="10">
        <v>100</v>
      </c>
      <c r="AA11" s="10">
        <v>100</v>
      </c>
      <c r="AB11" s="10">
        <v>100</v>
      </c>
    </row>
    <row r="12" spans="1:28" ht="11.25">
      <c r="A12" s="11">
        <v>11</v>
      </c>
      <c r="B12" s="22" t="s">
        <v>190</v>
      </c>
      <c r="C12" s="24">
        <f t="shared" si="0"/>
        <v>92.05555555555556</v>
      </c>
      <c r="D12" s="6">
        <v>1491.3</v>
      </c>
      <c r="E12" s="7">
        <v>25</v>
      </c>
      <c r="F12" s="7">
        <v>130</v>
      </c>
      <c r="G12" s="7">
        <v>274</v>
      </c>
      <c r="H12" s="8">
        <v>0.4744525547445255</v>
      </c>
      <c r="I12" s="7">
        <v>91</v>
      </c>
      <c r="J12" s="7">
        <v>118</v>
      </c>
      <c r="K12" s="8">
        <v>0.7711864406779662</v>
      </c>
      <c r="L12" s="7">
        <v>18</v>
      </c>
      <c r="M12" s="7">
        <v>132</v>
      </c>
      <c r="N12" s="7">
        <v>62</v>
      </c>
      <c r="O12" s="7">
        <v>44</v>
      </c>
      <c r="P12" s="8">
        <v>1.4090909090909092</v>
      </c>
      <c r="Q12" s="7">
        <v>23</v>
      </c>
      <c r="R12" s="7">
        <v>16</v>
      </c>
      <c r="S12" s="7">
        <v>369</v>
      </c>
      <c r="T12" s="9">
        <v>369</v>
      </c>
      <c r="U12" s="9">
        <v>224.4</v>
      </c>
      <c r="V12" s="9">
        <v>186</v>
      </c>
      <c r="W12" s="9">
        <v>72</v>
      </c>
      <c r="X12" s="9">
        <v>70.4</v>
      </c>
      <c r="Y12" s="9">
        <v>149.5</v>
      </c>
      <c r="Z12" s="10">
        <v>175</v>
      </c>
      <c r="AA12" s="10">
        <v>130</v>
      </c>
      <c r="AB12" s="10">
        <v>115</v>
      </c>
    </row>
    <row r="13" spans="1:28" ht="11.25">
      <c r="A13" s="11">
        <v>12</v>
      </c>
      <c r="B13" s="22" t="s">
        <v>193</v>
      </c>
      <c r="C13" s="24">
        <f t="shared" si="0"/>
        <v>91.98765432098766</v>
      </c>
      <c r="D13" s="6">
        <v>1490.2</v>
      </c>
      <c r="E13" s="7">
        <v>25</v>
      </c>
      <c r="F13" s="7">
        <v>96</v>
      </c>
      <c r="G13" s="7">
        <v>192</v>
      </c>
      <c r="H13" s="8">
        <v>0.5</v>
      </c>
      <c r="I13" s="7">
        <v>72</v>
      </c>
      <c r="J13" s="7">
        <v>96</v>
      </c>
      <c r="K13" s="8">
        <v>0.75</v>
      </c>
      <c r="L13" s="7">
        <v>13</v>
      </c>
      <c r="M13" s="7">
        <v>134</v>
      </c>
      <c r="N13" s="7">
        <v>79</v>
      </c>
      <c r="O13" s="7">
        <v>44</v>
      </c>
      <c r="P13" s="8">
        <v>1.7954545454545454</v>
      </c>
      <c r="Q13" s="7">
        <v>18</v>
      </c>
      <c r="R13" s="7">
        <v>26</v>
      </c>
      <c r="S13" s="7">
        <v>277</v>
      </c>
      <c r="T13" s="9">
        <v>277</v>
      </c>
      <c r="U13" s="9">
        <v>227.8</v>
      </c>
      <c r="V13" s="9">
        <v>237</v>
      </c>
      <c r="W13" s="9">
        <v>52</v>
      </c>
      <c r="X13" s="9">
        <v>114.4</v>
      </c>
      <c r="Y13" s="9">
        <v>117</v>
      </c>
      <c r="Z13" s="10">
        <v>190</v>
      </c>
      <c r="AA13" s="10">
        <v>115</v>
      </c>
      <c r="AB13" s="10">
        <v>160</v>
      </c>
    </row>
    <row r="14" spans="1:28" ht="11.25">
      <c r="A14" s="11">
        <v>13</v>
      </c>
      <c r="B14" s="22" t="s">
        <v>189</v>
      </c>
      <c r="C14" s="24">
        <f t="shared" si="0"/>
        <v>91.5246913580247</v>
      </c>
      <c r="D14" s="6">
        <v>1482.7</v>
      </c>
      <c r="E14" s="7">
        <v>26</v>
      </c>
      <c r="F14" s="7">
        <v>129</v>
      </c>
      <c r="G14" s="7">
        <v>278</v>
      </c>
      <c r="H14" s="8">
        <v>0.46402877697841727</v>
      </c>
      <c r="I14" s="7">
        <v>85</v>
      </c>
      <c r="J14" s="7">
        <v>110</v>
      </c>
      <c r="K14" s="8">
        <v>0.7727272727272727</v>
      </c>
      <c r="L14" s="7">
        <v>17</v>
      </c>
      <c r="M14" s="7">
        <v>146</v>
      </c>
      <c r="N14" s="7">
        <v>65</v>
      </c>
      <c r="O14" s="7">
        <v>58</v>
      </c>
      <c r="P14" s="8">
        <v>1.1206896551724137</v>
      </c>
      <c r="Q14" s="7">
        <v>15</v>
      </c>
      <c r="R14" s="7">
        <v>35</v>
      </c>
      <c r="S14" s="7">
        <v>360</v>
      </c>
      <c r="T14" s="9">
        <v>360</v>
      </c>
      <c r="U14" s="9">
        <v>248.2</v>
      </c>
      <c r="V14" s="9">
        <v>195</v>
      </c>
      <c r="W14" s="9">
        <v>68</v>
      </c>
      <c r="X14" s="9">
        <v>154</v>
      </c>
      <c r="Y14" s="9">
        <v>97.5</v>
      </c>
      <c r="Z14" s="10">
        <v>160</v>
      </c>
      <c r="AA14" s="10">
        <v>130</v>
      </c>
      <c r="AB14" s="10">
        <v>70</v>
      </c>
    </row>
    <row r="15" spans="1:28" ht="11.25">
      <c r="A15" s="11">
        <v>14</v>
      </c>
      <c r="B15" s="22" t="s">
        <v>204</v>
      </c>
      <c r="C15" s="24">
        <f t="shared" si="0"/>
        <v>90.9814814814815</v>
      </c>
      <c r="D15" s="6">
        <v>1473.9</v>
      </c>
      <c r="E15" s="7">
        <v>33</v>
      </c>
      <c r="F15" s="7">
        <v>113</v>
      </c>
      <c r="G15" s="7">
        <v>261</v>
      </c>
      <c r="H15" s="8">
        <v>0.4329501915708812</v>
      </c>
      <c r="I15" s="7">
        <v>54</v>
      </c>
      <c r="J15" s="7">
        <v>72</v>
      </c>
      <c r="K15" s="8">
        <v>0.75</v>
      </c>
      <c r="L15" s="7">
        <v>24</v>
      </c>
      <c r="M15" s="7">
        <v>133</v>
      </c>
      <c r="N15" s="7">
        <v>83</v>
      </c>
      <c r="O15" s="7">
        <v>55</v>
      </c>
      <c r="P15" s="8">
        <v>1.509090909090909</v>
      </c>
      <c r="Q15" s="7">
        <v>14</v>
      </c>
      <c r="R15" s="7">
        <v>37</v>
      </c>
      <c r="S15" s="7">
        <v>304</v>
      </c>
      <c r="T15" s="9">
        <v>304</v>
      </c>
      <c r="U15" s="9">
        <v>226.1</v>
      </c>
      <c r="V15" s="9">
        <v>249</v>
      </c>
      <c r="W15" s="9">
        <v>96</v>
      </c>
      <c r="X15" s="9">
        <v>162.8</v>
      </c>
      <c r="Y15" s="9">
        <v>91</v>
      </c>
      <c r="Z15" s="10">
        <v>100</v>
      </c>
      <c r="AA15" s="10">
        <v>115</v>
      </c>
      <c r="AB15" s="10">
        <v>130</v>
      </c>
    </row>
    <row r="16" spans="1:28" ht="11.25">
      <c r="A16" s="11">
        <v>15</v>
      </c>
      <c r="B16" s="22" t="s">
        <v>191</v>
      </c>
      <c r="C16" s="24">
        <f t="shared" si="0"/>
        <v>90.3641975308642</v>
      </c>
      <c r="D16" s="6">
        <v>1463.9</v>
      </c>
      <c r="E16" s="7">
        <v>28</v>
      </c>
      <c r="F16" s="7">
        <v>125</v>
      </c>
      <c r="G16" s="7">
        <v>297</v>
      </c>
      <c r="H16" s="8">
        <v>0.4208754208754209</v>
      </c>
      <c r="I16" s="7">
        <v>92</v>
      </c>
      <c r="J16" s="7">
        <v>117</v>
      </c>
      <c r="K16" s="8">
        <v>0.7863247863247863</v>
      </c>
      <c r="L16" s="7">
        <v>21</v>
      </c>
      <c r="M16" s="7">
        <v>161</v>
      </c>
      <c r="N16" s="7">
        <v>67</v>
      </c>
      <c r="O16" s="7">
        <v>54</v>
      </c>
      <c r="P16" s="8">
        <v>1.2407407407407407</v>
      </c>
      <c r="Q16" s="7">
        <v>16</v>
      </c>
      <c r="R16" s="7">
        <v>28</v>
      </c>
      <c r="S16" s="7">
        <v>363</v>
      </c>
      <c r="T16" s="9">
        <v>363</v>
      </c>
      <c r="U16" s="9">
        <v>273.7</v>
      </c>
      <c r="V16" s="9">
        <v>201</v>
      </c>
      <c r="W16" s="9">
        <v>84</v>
      </c>
      <c r="X16" s="9">
        <v>123.2</v>
      </c>
      <c r="Y16" s="9">
        <v>104</v>
      </c>
      <c r="Z16" s="10">
        <v>85</v>
      </c>
      <c r="AA16" s="10">
        <v>145</v>
      </c>
      <c r="AB16" s="10">
        <v>85</v>
      </c>
    </row>
    <row r="17" spans="1:28" ht="11.25">
      <c r="A17" s="11">
        <v>16</v>
      </c>
      <c r="B17" s="22" t="s">
        <v>192</v>
      </c>
      <c r="C17" s="24">
        <f t="shared" si="0"/>
        <v>85.69135802469137</v>
      </c>
      <c r="D17" s="6">
        <v>1388.2</v>
      </c>
      <c r="E17" s="7">
        <v>28</v>
      </c>
      <c r="F17" s="7">
        <v>117</v>
      </c>
      <c r="G17" s="7">
        <v>291</v>
      </c>
      <c r="H17" s="8">
        <v>0.4020618556701031</v>
      </c>
      <c r="I17" s="7">
        <v>84</v>
      </c>
      <c r="J17" s="7">
        <v>107</v>
      </c>
      <c r="K17" s="8">
        <v>0.7850467289719626</v>
      </c>
      <c r="L17" s="7">
        <v>24</v>
      </c>
      <c r="M17" s="7">
        <v>145</v>
      </c>
      <c r="N17" s="7">
        <v>62</v>
      </c>
      <c r="O17" s="7">
        <v>45</v>
      </c>
      <c r="P17" s="8">
        <v>1.3777777777777778</v>
      </c>
      <c r="Q17" s="7">
        <v>19</v>
      </c>
      <c r="R17" s="7">
        <v>18</v>
      </c>
      <c r="S17" s="7">
        <v>342</v>
      </c>
      <c r="T17" s="9">
        <v>342</v>
      </c>
      <c r="U17" s="9">
        <v>246.5</v>
      </c>
      <c r="V17" s="9">
        <v>186</v>
      </c>
      <c r="W17" s="9">
        <v>96</v>
      </c>
      <c r="X17" s="9">
        <v>79.2</v>
      </c>
      <c r="Y17" s="9">
        <v>123.5</v>
      </c>
      <c r="Z17" s="10">
        <v>70</v>
      </c>
      <c r="AA17" s="10">
        <v>145</v>
      </c>
      <c r="AB17" s="10">
        <v>100</v>
      </c>
    </row>
    <row r="18" spans="1:28" ht="11.25">
      <c r="A18" s="11">
        <v>17</v>
      </c>
      <c r="B18" s="22" t="s">
        <v>202</v>
      </c>
      <c r="C18" s="24">
        <f t="shared" si="0"/>
        <v>85.16666666666667</v>
      </c>
      <c r="D18" s="6">
        <v>1379.7</v>
      </c>
      <c r="E18" s="7">
        <v>27</v>
      </c>
      <c r="F18" s="7">
        <v>138</v>
      </c>
      <c r="G18" s="7">
        <v>324</v>
      </c>
      <c r="H18" s="8">
        <v>0.42592592592592593</v>
      </c>
      <c r="I18" s="7">
        <v>68</v>
      </c>
      <c r="J18" s="7">
        <v>96</v>
      </c>
      <c r="K18" s="8">
        <v>0.7083333333333334</v>
      </c>
      <c r="L18" s="7">
        <v>17</v>
      </c>
      <c r="M18" s="7">
        <v>130</v>
      </c>
      <c r="N18" s="7">
        <v>76</v>
      </c>
      <c r="O18" s="7">
        <v>54</v>
      </c>
      <c r="P18" s="8">
        <v>1.4074074074074074</v>
      </c>
      <c r="Q18" s="7">
        <v>11</v>
      </c>
      <c r="R18" s="7">
        <v>33</v>
      </c>
      <c r="S18" s="7">
        <v>361</v>
      </c>
      <c r="T18" s="9">
        <v>361</v>
      </c>
      <c r="U18" s="9">
        <v>221</v>
      </c>
      <c r="V18" s="9">
        <v>228</v>
      </c>
      <c r="W18" s="9">
        <v>68</v>
      </c>
      <c r="X18" s="9">
        <v>145.2</v>
      </c>
      <c r="Y18" s="9">
        <v>71.5</v>
      </c>
      <c r="Z18" s="10">
        <v>85</v>
      </c>
      <c r="AA18" s="10">
        <v>85</v>
      </c>
      <c r="AB18" s="10">
        <v>115</v>
      </c>
    </row>
    <row r="19" spans="1:28" ht="11.25">
      <c r="A19" s="11">
        <v>18</v>
      </c>
      <c r="B19" s="22" t="s">
        <v>187</v>
      </c>
      <c r="C19" s="24">
        <f t="shared" si="0"/>
        <v>83.58024691358025</v>
      </c>
      <c r="D19" s="6">
        <v>1354</v>
      </c>
      <c r="E19" s="7">
        <v>24</v>
      </c>
      <c r="F19" s="7">
        <v>137</v>
      </c>
      <c r="G19" s="7">
        <v>304</v>
      </c>
      <c r="H19" s="8">
        <v>0.4506578947368421</v>
      </c>
      <c r="I19" s="7">
        <v>56</v>
      </c>
      <c r="J19" s="7">
        <v>71</v>
      </c>
      <c r="K19" s="8">
        <v>0.7887323943661971</v>
      </c>
      <c r="L19" s="7">
        <v>9</v>
      </c>
      <c r="M19" s="7">
        <v>108</v>
      </c>
      <c r="N19" s="7">
        <v>68</v>
      </c>
      <c r="O19" s="7">
        <v>47</v>
      </c>
      <c r="P19" s="8">
        <v>1.446808510638298</v>
      </c>
      <c r="Q19" s="7">
        <v>10</v>
      </c>
      <c r="R19" s="7">
        <v>31</v>
      </c>
      <c r="S19" s="7">
        <v>339</v>
      </c>
      <c r="T19" s="9">
        <v>339</v>
      </c>
      <c r="U19" s="9">
        <v>183.6</v>
      </c>
      <c r="V19" s="9">
        <v>204</v>
      </c>
      <c r="W19" s="9">
        <v>36</v>
      </c>
      <c r="X19" s="9">
        <v>136.4</v>
      </c>
      <c r="Y19" s="9">
        <v>65</v>
      </c>
      <c r="Z19" s="10">
        <v>130</v>
      </c>
      <c r="AA19" s="10">
        <v>145</v>
      </c>
      <c r="AB19" s="10">
        <v>115</v>
      </c>
    </row>
    <row r="20" spans="1:28" ht="11.25">
      <c r="A20" s="11">
        <v>19</v>
      </c>
      <c r="B20" s="22" t="s">
        <v>205</v>
      </c>
      <c r="C20" s="24">
        <f t="shared" si="0"/>
        <v>72.34567901234568</v>
      </c>
      <c r="D20" s="6">
        <v>1172</v>
      </c>
      <c r="E20" s="7">
        <v>24</v>
      </c>
      <c r="F20" s="7">
        <v>92</v>
      </c>
      <c r="G20" s="7">
        <v>221</v>
      </c>
      <c r="H20" s="8">
        <v>0.416289592760181</v>
      </c>
      <c r="I20" s="7">
        <v>77</v>
      </c>
      <c r="J20" s="7">
        <v>103</v>
      </c>
      <c r="K20" s="8">
        <v>0.7475728155339806</v>
      </c>
      <c r="L20" s="7">
        <v>12</v>
      </c>
      <c r="M20" s="7">
        <v>139</v>
      </c>
      <c r="N20" s="7">
        <v>56</v>
      </c>
      <c r="O20" s="7">
        <v>53</v>
      </c>
      <c r="P20" s="8">
        <v>1.0566037735849056</v>
      </c>
      <c r="Q20" s="7">
        <v>15</v>
      </c>
      <c r="R20" s="7">
        <v>18</v>
      </c>
      <c r="S20" s="7">
        <v>273</v>
      </c>
      <c r="T20" s="9">
        <v>273</v>
      </c>
      <c r="U20" s="9">
        <v>236.3</v>
      </c>
      <c r="V20" s="9">
        <v>168</v>
      </c>
      <c r="W20" s="9">
        <v>48</v>
      </c>
      <c r="X20" s="9">
        <v>79.2</v>
      </c>
      <c r="Y20" s="9">
        <v>97.5</v>
      </c>
      <c r="Z20" s="10">
        <v>85</v>
      </c>
      <c r="AA20" s="10">
        <v>115</v>
      </c>
      <c r="AB20" s="10">
        <v>70</v>
      </c>
    </row>
    <row r="21" spans="1:28" ht="11.25">
      <c r="A21" s="11">
        <v>20</v>
      </c>
      <c r="B21" s="22" t="s">
        <v>198</v>
      </c>
      <c r="C21" s="24">
        <f t="shared" si="0"/>
        <v>71.51851851851852</v>
      </c>
      <c r="D21" s="6">
        <v>1158.6</v>
      </c>
      <c r="E21" s="7">
        <v>21</v>
      </c>
      <c r="F21" s="7">
        <v>75</v>
      </c>
      <c r="G21" s="7">
        <v>173</v>
      </c>
      <c r="H21" s="8">
        <v>0.43352601156069365</v>
      </c>
      <c r="I21" s="7">
        <v>43</v>
      </c>
      <c r="J21" s="7">
        <v>53</v>
      </c>
      <c r="K21" s="8">
        <v>0.8113207547169812</v>
      </c>
      <c r="L21" s="7">
        <v>15</v>
      </c>
      <c r="M21" s="7">
        <v>118</v>
      </c>
      <c r="N21" s="7">
        <v>46</v>
      </c>
      <c r="O21" s="7">
        <v>37</v>
      </c>
      <c r="P21" s="8">
        <v>1.2432432432432432</v>
      </c>
      <c r="Q21" s="7">
        <v>16</v>
      </c>
      <c r="R21" s="7">
        <v>20</v>
      </c>
      <c r="S21" s="7">
        <v>208</v>
      </c>
      <c r="T21" s="9">
        <v>208</v>
      </c>
      <c r="U21" s="9">
        <v>200.6</v>
      </c>
      <c r="V21" s="9">
        <v>138</v>
      </c>
      <c r="W21" s="9">
        <v>60</v>
      </c>
      <c r="X21" s="9">
        <v>88</v>
      </c>
      <c r="Y21" s="9">
        <v>104</v>
      </c>
      <c r="Z21" s="10">
        <v>100</v>
      </c>
      <c r="AA21" s="10">
        <v>175</v>
      </c>
      <c r="AB21" s="10">
        <v>85</v>
      </c>
    </row>
    <row r="22" spans="1:28" s="5" customFormat="1" ht="11.25">
      <c r="A22" s="26"/>
      <c r="B22" s="1" t="s">
        <v>215</v>
      </c>
      <c r="C22" s="2"/>
      <c r="D22" s="12">
        <f>SUM(D2:D21)</f>
        <v>30732.700000000004</v>
      </c>
      <c r="E22" s="12">
        <f>SUM(E2:E21)</f>
        <v>540</v>
      </c>
      <c r="F22" s="12">
        <f>SUM(F2:F21)</f>
        <v>2584</v>
      </c>
      <c r="G22" s="12">
        <f>SUM(G2:G21)</f>
        <v>5860</v>
      </c>
      <c r="H22" s="13">
        <f>+F22/G22</f>
        <v>0.4409556313993174</v>
      </c>
      <c r="I22" s="12">
        <f>SUM(I2:I21)</f>
        <v>1645</v>
      </c>
      <c r="J22" s="12">
        <f>SUM(J2:J21)</f>
        <v>2139</v>
      </c>
      <c r="K22" s="13">
        <f>+I22/J22</f>
        <v>0.7690509583917718</v>
      </c>
      <c r="L22" s="12">
        <f>SUM(L2:L21)</f>
        <v>416</v>
      </c>
      <c r="M22" s="12">
        <f>SUM(M2:M21)</f>
        <v>3022</v>
      </c>
      <c r="N22" s="12">
        <f>SUM(N2:N21)</f>
        <v>1580</v>
      </c>
      <c r="O22" s="12">
        <f>SUM(O2:O21)</f>
        <v>1085</v>
      </c>
      <c r="P22" s="13">
        <f>+N22/O22</f>
        <v>1.456221198156682</v>
      </c>
      <c r="Q22" s="12">
        <f aca="true" t="shared" si="1" ref="Q22:AB22">SUM(Q2:Q21)</f>
        <v>345</v>
      </c>
      <c r="R22" s="12">
        <f t="shared" si="1"/>
        <v>542</v>
      </c>
      <c r="S22" s="12">
        <f t="shared" si="1"/>
        <v>7229</v>
      </c>
      <c r="T22" s="12">
        <f t="shared" si="1"/>
        <v>7229</v>
      </c>
      <c r="U22" s="12">
        <f t="shared" si="1"/>
        <v>5137.400000000001</v>
      </c>
      <c r="V22" s="12">
        <f t="shared" si="1"/>
        <v>4740</v>
      </c>
      <c r="W22" s="12">
        <f t="shared" si="1"/>
        <v>1664</v>
      </c>
      <c r="X22" s="12">
        <f t="shared" si="1"/>
        <v>2384.8</v>
      </c>
      <c r="Y22" s="12">
        <f t="shared" si="1"/>
        <v>2242.5</v>
      </c>
      <c r="Z22" s="12">
        <f t="shared" si="1"/>
        <v>2390</v>
      </c>
      <c r="AA22" s="12">
        <f t="shared" si="1"/>
        <v>2600</v>
      </c>
      <c r="AB22" s="12">
        <f t="shared" si="1"/>
        <v>2345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9"/>
  <sheetViews>
    <sheetView workbookViewId="0" topLeftCell="A205">
      <selection activeCell="A221" sqref="A221"/>
    </sheetView>
  </sheetViews>
  <sheetFormatPr defaultColWidth="9.140625" defaultRowHeight="12.75"/>
  <cols>
    <col min="1" max="1" width="26.00390625" style="0" bestFit="1" customWidth="1"/>
    <col min="2" max="2" width="2.7109375" style="0" bestFit="1" customWidth="1"/>
    <col min="3" max="3" width="3.57421875" style="0" bestFit="1" customWidth="1"/>
    <col min="4" max="4" width="4.8515625" style="0" bestFit="1" customWidth="1"/>
    <col min="5" max="5" width="5.00390625" style="0" bestFit="1" customWidth="1"/>
    <col min="6" max="6" width="3.57421875" style="0" bestFit="1" customWidth="1"/>
    <col min="7" max="7" width="4.421875" style="0" bestFit="1" customWidth="1"/>
    <col min="8" max="8" width="5.00390625" style="0" bestFit="1" customWidth="1"/>
    <col min="9" max="9" width="4.28125" style="0" bestFit="1" customWidth="1"/>
    <col min="10" max="11" width="4.57421875" style="0" bestFit="1" customWidth="1"/>
    <col min="12" max="12" width="3.421875" style="0" bestFit="1" customWidth="1"/>
    <col min="13" max="13" width="6.00390625" style="0" bestFit="1" customWidth="1"/>
    <col min="14" max="14" width="3.57421875" style="0" bestFit="1" customWidth="1"/>
    <col min="15" max="15" width="3.28125" style="0" bestFit="1" customWidth="1"/>
    <col min="16" max="16" width="4.57421875" style="0" bestFit="1" customWidth="1"/>
    <col min="17" max="17" width="4.421875" style="0" bestFit="1" customWidth="1"/>
    <col min="18" max="18" width="3.57421875" style="0" bestFit="1" customWidth="1"/>
    <col min="19" max="19" width="4.00390625" style="0" bestFit="1" customWidth="1"/>
    <col min="20" max="20" width="3.7109375" style="0" bestFit="1" customWidth="1"/>
    <col min="21" max="26" width="3.57421875" style="0" bestFit="1" customWidth="1"/>
  </cols>
  <sheetData>
    <row r="1" ht="12.75">
      <c r="A1" t="s">
        <v>186</v>
      </c>
    </row>
    <row r="2" spans="1:2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s="3" t="s">
        <v>207</v>
      </c>
      <c r="R2" s="3" t="s">
        <v>208</v>
      </c>
      <c r="S2" s="3" t="s">
        <v>209</v>
      </c>
      <c r="T2" s="3" t="s">
        <v>210</v>
      </c>
      <c r="U2" s="3" t="s">
        <v>211</v>
      </c>
      <c r="V2" s="3" t="s">
        <v>212</v>
      </c>
      <c r="W2" s="3" t="s">
        <v>213</v>
      </c>
      <c r="X2" s="3" t="s">
        <v>2</v>
      </c>
      <c r="Y2" s="3" t="s">
        <v>5</v>
      </c>
      <c r="Z2" s="3" t="s">
        <v>214</v>
      </c>
    </row>
    <row r="3" spans="1:16" ht="12.75">
      <c r="A3" t="s">
        <v>17</v>
      </c>
      <c r="B3">
        <v>4</v>
      </c>
      <c r="C3">
        <v>27</v>
      </c>
      <c r="D3">
        <v>73</v>
      </c>
      <c r="E3">
        <v>37</v>
      </c>
      <c r="F3">
        <v>29</v>
      </c>
      <c r="G3">
        <v>35</v>
      </c>
      <c r="H3">
        <v>82.9</v>
      </c>
      <c r="I3">
        <v>2</v>
      </c>
      <c r="J3">
        <v>34</v>
      </c>
      <c r="K3">
        <v>29</v>
      </c>
      <c r="L3">
        <v>13</v>
      </c>
      <c r="M3">
        <v>2.231</v>
      </c>
      <c r="N3">
        <v>2</v>
      </c>
      <c r="O3">
        <v>11</v>
      </c>
      <c r="P3">
        <v>85</v>
      </c>
    </row>
    <row r="4" spans="1:16" ht="12.75">
      <c r="A4" t="s">
        <v>18</v>
      </c>
      <c r="B4">
        <v>4</v>
      </c>
      <c r="C4">
        <v>28</v>
      </c>
      <c r="D4">
        <v>61</v>
      </c>
      <c r="E4">
        <v>45.9</v>
      </c>
      <c r="F4">
        <v>8</v>
      </c>
      <c r="G4">
        <v>11</v>
      </c>
      <c r="H4">
        <v>72.7</v>
      </c>
      <c r="I4">
        <v>11</v>
      </c>
      <c r="J4">
        <v>7</v>
      </c>
      <c r="K4">
        <v>23</v>
      </c>
      <c r="L4">
        <v>15</v>
      </c>
      <c r="M4">
        <v>1.533</v>
      </c>
      <c r="N4">
        <v>1</v>
      </c>
      <c r="O4">
        <v>5</v>
      </c>
      <c r="P4">
        <v>75</v>
      </c>
    </row>
    <row r="5" spans="1:16" ht="12.75">
      <c r="A5" t="s">
        <v>19</v>
      </c>
      <c r="B5">
        <v>3</v>
      </c>
      <c r="C5">
        <v>29</v>
      </c>
      <c r="D5">
        <v>62</v>
      </c>
      <c r="E5">
        <v>46.8</v>
      </c>
      <c r="F5">
        <v>8</v>
      </c>
      <c r="G5">
        <v>17</v>
      </c>
      <c r="H5">
        <v>47.1</v>
      </c>
      <c r="I5">
        <v>6</v>
      </c>
      <c r="J5">
        <v>27</v>
      </c>
      <c r="K5">
        <v>14</v>
      </c>
      <c r="L5">
        <v>10</v>
      </c>
      <c r="M5">
        <v>1.4</v>
      </c>
      <c r="N5">
        <v>0</v>
      </c>
      <c r="O5">
        <v>5</v>
      </c>
      <c r="P5">
        <v>72</v>
      </c>
    </row>
    <row r="6" spans="1:16" ht="12.75">
      <c r="A6" t="s">
        <v>20</v>
      </c>
      <c r="B6">
        <v>4</v>
      </c>
      <c r="C6">
        <v>19</v>
      </c>
      <c r="D6">
        <v>59</v>
      </c>
      <c r="E6">
        <v>32.2</v>
      </c>
      <c r="F6">
        <v>1</v>
      </c>
      <c r="G6">
        <v>1</v>
      </c>
      <c r="H6">
        <v>100</v>
      </c>
      <c r="I6">
        <v>7</v>
      </c>
      <c r="J6">
        <v>15</v>
      </c>
      <c r="K6">
        <v>8</v>
      </c>
      <c r="L6">
        <v>8</v>
      </c>
      <c r="M6">
        <v>1</v>
      </c>
      <c r="N6">
        <v>3</v>
      </c>
      <c r="O6">
        <v>5</v>
      </c>
      <c r="P6">
        <v>46</v>
      </c>
    </row>
    <row r="7" spans="1:16" ht="12.75">
      <c r="A7" t="s">
        <v>21</v>
      </c>
      <c r="B7">
        <v>4</v>
      </c>
      <c r="C7">
        <v>16</v>
      </c>
      <c r="D7">
        <v>31</v>
      </c>
      <c r="E7">
        <v>51.6</v>
      </c>
      <c r="F7">
        <v>6</v>
      </c>
      <c r="G7">
        <v>6</v>
      </c>
      <c r="H7">
        <v>100</v>
      </c>
      <c r="I7">
        <v>13</v>
      </c>
      <c r="J7">
        <v>16</v>
      </c>
      <c r="K7">
        <v>4</v>
      </c>
      <c r="L7">
        <v>4</v>
      </c>
      <c r="M7">
        <v>1</v>
      </c>
      <c r="N7">
        <v>0</v>
      </c>
      <c r="O7">
        <v>5</v>
      </c>
      <c r="P7">
        <v>51</v>
      </c>
    </row>
    <row r="8" spans="1:16" ht="12.75">
      <c r="A8" t="s">
        <v>22</v>
      </c>
      <c r="B8">
        <v>4</v>
      </c>
      <c r="C8">
        <v>11</v>
      </c>
      <c r="D8">
        <v>29</v>
      </c>
      <c r="E8">
        <v>37.9</v>
      </c>
      <c r="F8">
        <v>5</v>
      </c>
      <c r="G8">
        <v>8</v>
      </c>
      <c r="H8">
        <v>62.5</v>
      </c>
      <c r="I8">
        <v>0</v>
      </c>
      <c r="J8">
        <v>26</v>
      </c>
      <c r="K8">
        <v>7</v>
      </c>
      <c r="L8">
        <v>5</v>
      </c>
      <c r="M8">
        <v>1.4</v>
      </c>
      <c r="N8">
        <v>4</v>
      </c>
      <c r="O8">
        <v>0</v>
      </c>
      <c r="P8">
        <v>27</v>
      </c>
    </row>
    <row r="9" spans="1:16" ht="12.75">
      <c r="A9" t="s">
        <v>23</v>
      </c>
      <c r="B9">
        <v>4</v>
      </c>
      <c r="C9">
        <v>6</v>
      </c>
      <c r="D9">
        <v>21</v>
      </c>
      <c r="E9">
        <v>28.6</v>
      </c>
      <c r="F9">
        <v>7</v>
      </c>
      <c r="G9">
        <v>10</v>
      </c>
      <c r="H9">
        <v>70</v>
      </c>
      <c r="I9">
        <v>0</v>
      </c>
      <c r="J9">
        <v>26</v>
      </c>
      <c r="K9">
        <v>5</v>
      </c>
      <c r="L9">
        <v>6</v>
      </c>
      <c r="M9">
        <v>0.833</v>
      </c>
      <c r="N9">
        <v>4</v>
      </c>
      <c r="O9">
        <v>2</v>
      </c>
      <c r="P9">
        <v>19</v>
      </c>
    </row>
    <row r="10" spans="1:16" ht="12.75">
      <c r="A10" t="s">
        <v>24</v>
      </c>
      <c r="B10">
        <v>2</v>
      </c>
      <c r="C10">
        <v>8</v>
      </c>
      <c r="D10">
        <v>25</v>
      </c>
      <c r="E10">
        <v>32</v>
      </c>
      <c r="F10">
        <v>2</v>
      </c>
      <c r="G10">
        <v>2</v>
      </c>
      <c r="H10">
        <v>100</v>
      </c>
      <c r="I10">
        <v>3</v>
      </c>
      <c r="J10">
        <v>5</v>
      </c>
      <c r="K10">
        <v>13</v>
      </c>
      <c r="L10">
        <v>3</v>
      </c>
      <c r="M10">
        <v>4.333</v>
      </c>
      <c r="N10">
        <v>0</v>
      </c>
      <c r="O10">
        <v>3</v>
      </c>
      <c r="P10">
        <v>21</v>
      </c>
    </row>
    <row r="11" spans="1:26" s="5" customFormat="1" ht="11.25">
      <c r="A11" s="1" t="s">
        <v>217</v>
      </c>
      <c r="B11" s="4">
        <f>SUM(B3:B10)</f>
        <v>29</v>
      </c>
      <c r="C11" s="4">
        <f>SUM(C3:C10)</f>
        <v>144</v>
      </c>
      <c r="D11" s="4">
        <f>SUM(D3:D10)</f>
        <v>361</v>
      </c>
      <c r="E11" s="13">
        <f>+C11/D11</f>
        <v>0.3988919667590028</v>
      </c>
      <c r="F11" s="4">
        <f>SUM(F3:F10)</f>
        <v>66</v>
      </c>
      <c r="G11" s="4">
        <f>SUM(G3:G10)</f>
        <v>90</v>
      </c>
      <c r="H11" s="13">
        <f>+F11/G11</f>
        <v>0.7333333333333333</v>
      </c>
      <c r="I11" s="4">
        <f>SUM(I3:I10)</f>
        <v>42</v>
      </c>
      <c r="J11" s="4">
        <f>SUM(J3:J10)</f>
        <v>156</v>
      </c>
      <c r="K11" s="4">
        <f>SUM(K3:K10)</f>
        <v>103</v>
      </c>
      <c r="L11" s="4">
        <f>SUM(L3:L10)</f>
        <v>64</v>
      </c>
      <c r="M11" s="13">
        <f>+K11/L11</f>
        <v>1.609375</v>
      </c>
      <c r="N11" s="4">
        <f>SUM(N3:N10)</f>
        <v>14</v>
      </c>
      <c r="O11" s="4">
        <f>SUM(O3:O10)</f>
        <v>36</v>
      </c>
      <c r="P11" s="4">
        <f>SUM(P3:P10)</f>
        <v>396</v>
      </c>
      <c r="Q11" s="14">
        <f>SUM(R11:Z11)</f>
        <v>1702.6000000000001</v>
      </c>
      <c r="R11" s="15">
        <f>+P11</f>
        <v>396</v>
      </c>
      <c r="S11" s="15">
        <f>+J11*1.7</f>
        <v>265.2</v>
      </c>
      <c r="T11" s="15">
        <f>+K11*3</f>
        <v>309</v>
      </c>
      <c r="U11" s="15">
        <f>+I11*4</f>
        <v>168</v>
      </c>
      <c r="V11" s="15">
        <f>O11*4.4</f>
        <v>158.4</v>
      </c>
      <c r="W11" s="15">
        <f>+N11*6.5</f>
        <v>91</v>
      </c>
      <c r="X11" s="3">
        <f>IF(E11&lt;0.414,70,IF(E11&lt;0.427,85,IF(E11&lt;0.437,100,IF(E11&lt;0.444,115,IF(E11&lt;0.452,130,IF(E11&lt;0.46,145,IF(E11&lt;0.469,160,IF(E11&lt;0.481,175,190))))))))</f>
        <v>70</v>
      </c>
      <c r="Y11" s="3">
        <f>IF(H11&lt;0.687,70,IF(H11&lt;0.719,85,IF(H11&lt;0.74,100,IF(H11&lt;0.758,115,IF(H11&lt;0.776,130,IF(H11&lt;0.789,145,IF(H11&lt;0.804,160,IF(H11&lt;0.827,175,190))))))))</f>
        <v>100</v>
      </c>
      <c r="Z11" s="3">
        <f>IF(M11&lt;1.15,70,IF(M11&lt;1.29,85,IF(M11&lt;1.4,100,IF(M11&lt;1.5,115,IF(M11&lt;1.59,130,IF(M11&lt;1.72,145,IF(M11&lt;1.89,160,IF(M11&lt;2.09,175,190))))))))</f>
        <v>145</v>
      </c>
    </row>
    <row r="12" ht="12.75">
      <c r="A12" t="s">
        <v>187</v>
      </c>
    </row>
    <row r="13" spans="1:16" ht="12.7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</row>
    <row r="14" spans="1:16" ht="12.75">
      <c r="A14" t="s">
        <v>25</v>
      </c>
      <c r="B14">
        <v>4</v>
      </c>
      <c r="C14">
        <v>30</v>
      </c>
      <c r="D14">
        <v>73</v>
      </c>
      <c r="E14">
        <v>41.1</v>
      </c>
      <c r="F14">
        <v>16</v>
      </c>
      <c r="G14">
        <v>17</v>
      </c>
      <c r="H14">
        <v>94.1</v>
      </c>
      <c r="I14">
        <v>1</v>
      </c>
      <c r="J14">
        <v>36</v>
      </c>
      <c r="K14">
        <v>10</v>
      </c>
      <c r="L14">
        <v>8</v>
      </c>
      <c r="M14">
        <v>1.25</v>
      </c>
      <c r="N14">
        <v>2</v>
      </c>
      <c r="O14">
        <v>4</v>
      </c>
      <c r="P14">
        <v>77</v>
      </c>
    </row>
    <row r="15" spans="1:16" ht="12.75">
      <c r="A15" t="s">
        <v>26</v>
      </c>
      <c r="B15">
        <v>4</v>
      </c>
      <c r="C15">
        <v>22</v>
      </c>
      <c r="D15">
        <v>61</v>
      </c>
      <c r="E15">
        <v>36.1</v>
      </c>
      <c r="F15">
        <v>18</v>
      </c>
      <c r="G15">
        <v>21</v>
      </c>
      <c r="H15">
        <v>85.7</v>
      </c>
      <c r="I15">
        <v>1</v>
      </c>
      <c r="J15">
        <v>17</v>
      </c>
      <c r="K15">
        <v>18</v>
      </c>
      <c r="L15">
        <v>8</v>
      </c>
      <c r="M15">
        <v>2.25</v>
      </c>
      <c r="N15">
        <v>0</v>
      </c>
      <c r="O15">
        <v>11</v>
      </c>
      <c r="P15">
        <v>63</v>
      </c>
    </row>
    <row r="16" spans="1:16" ht="12.75">
      <c r="A16" t="s">
        <v>27</v>
      </c>
      <c r="B16">
        <v>3</v>
      </c>
      <c r="C16">
        <v>28</v>
      </c>
      <c r="D16">
        <v>56</v>
      </c>
      <c r="E16">
        <v>50</v>
      </c>
      <c r="F16">
        <v>10</v>
      </c>
      <c r="G16">
        <v>15</v>
      </c>
      <c r="H16">
        <v>66.7</v>
      </c>
      <c r="I16">
        <v>0</v>
      </c>
      <c r="J16">
        <v>7</v>
      </c>
      <c r="K16">
        <v>15</v>
      </c>
      <c r="L16">
        <v>13</v>
      </c>
      <c r="M16">
        <v>1.154</v>
      </c>
      <c r="N16">
        <v>0</v>
      </c>
      <c r="O16">
        <v>3</v>
      </c>
      <c r="P16">
        <v>66</v>
      </c>
    </row>
    <row r="17" spans="1:16" ht="12.75">
      <c r="A17" t="s">
        <v>28</v>
      </c>
      <c r="B17">
        <v>3</v>
      </c>
      <c r="C17">
        <v>15</v>
      </c>
      <c r="D17">
        <v>36</v>
      </c>
      <c r="E17">
        <v>41.7</v>
      </c>
      <c r="F17">
        <v>6</v>
      </c>
      <c r="G17">
        <v>6</v>
      </c>
      <c r="H17">
        <v>100</v>
      </c>
      <c r="I17">
        <v>5</v>
      </c>
      <c r="J17">
        <v>3</v>
      </c>
      <c r="K17">
        <v>9</v>
      </c>
      <c r="L17">
        <v>7</v>
      </c>
      <c r="M17">
        <v>1.286</v>
      </c>
      <c r="N17">
        <v>0</v>
      </c>
      <c r="O17">
        <v>8</v>
      </c>
      <c r="P17">
        <v>41</v>
      </c>
    </row>
    <row r="18" spans="1:16" ht="12.75">
      <c r="A18" t="s">
        <v>29</v>
      </c>
      <c r="B18">
        <v>3</v>
      </c>
      <c r="C18">
        <v>17</v>
      </c>
      <c r="D18">
        <v>28</v>
      </c>
      <c r="E18">
        <v>60.7</v>
      </c>
      <c r="F18">
        <v>1</v>
      </c>
      <c r="G18">
        <v>2</v>
      </c>
      <c r="H18">
        <v>50</v>
      </c>
      <c r="I18">
        <v>0</v>
      </c>
      <c r="J18">
        <v>22</v>
      </c>
      <c r="K18">
        <v>7</v>
      </c>
      <c r="L18">
        <v>5</v>
      </c>
      <c r="M18">
        <v>1.4</v>
      </c>
      <c r="N18">
        <v>1</v>
      </c>
      <c r="O18">
        <v>2</v>
      </c>
      <c r="P18">
        <v>35</v>
      </c>
    </row>
    <row r="19" spans="1:16" ht="12.75">
      <c r="A19" t="s">
        <v>30</v>
      </c>
      <c r="B19">
        <v>3</v>
      </c>
      <c r="C19">
        <v>9</v>
      </c>
      <c r="D19">
        <v>18</v>
      </c>
      <c r="E19">
        <v>50</v>
      </c>
      <c r="F19">
        <v>1</v>
      </c>
      <c r="G19">
        <v>6</v>
      </c>
      <c r="H19">
        <v>16.7</v>
      </c>
      <c r="I19">
        <v>0</v>
      </c>
      <c r="J19">
        <v>18</v>
      </c>
      <c r="K19">
        <v>2</v>
      </c>
      <c r="L19">
        <v>3</v>
      </c>
      <c r="M19">
        <v>0.667</v>
      </c>
      <c r="N19">
        <v>6</v>
      </c>
      <c r="O19">
        <v>2</v>
      </c>
      <c r="P19">
        <v>19</v>
      </c>
    </row>
    <row r="20" spans="1:16" ht="12.75">
      <c r="A20" t="s">
        <v>31</v>
      </c>
      <c r="B20">
        <v>2</v>
      </c>
      <c r="C20">
        <v>12</v>
      </c>
      <c r="D20">
        <v>23</v>
      </c>
      <c r="E20">
        <v>52.2</v>
      </c>
      <c r="F20">
        <v>4</v>
      </c>
      <c r="G20">
        <v>4</v>
      </c>
      <c r="H20">
        <v>100</v>
      </c>
      <c r="I20">
        <v>2</v>
      </c>
      <c r="J20">
        <v>3</v>
      </c>
      <c r="K20">
        <v>7</v>
      </c>
      <c r="L20">
        <v>2</v>
      </c>
      <c r="M20">
        <v>3.5</v>
      </c>
      <c r="N20">
        <v>1</v>
      </c>
      <c r="O20">
        <v>1</v>
      </c>
      <c r="P20">
        <v>30</v>
      </c>
    </row>
    <row r="21" spans="1:16" ht="12.75">
      <c r="A21" t="s">
        <v>32</v>
      </c>
      <c r="B21">
        <v>2</v>
      </c>
      <c r="C21">
        <v>4</v>
      </c>
      <c r="D21">
        <v>9</v>
      </c>
      <c r="E21">
        <v>44.4</v>
      </c>
      <c r="F21">
        <v>0</v>
      </c>
      <c r="G21">
        <v>0</v>
      </c>
      <c r="H21">
        <v>0</v>
      </c>
      <c r="I21">
        <v>0</v>
      </c>
      <c r="J21">
        <v>2</v>
      </c>
      <c r="K21">
        <v>0</v>
      </c>
      <c r="L21">
        <v>1</v>
      </c>
      <c r="M21">
        <v>0</v>
      </c>
      <c r="N21">
        <v>0</v>
      </c>
      <c r="O21">
        <v>0</v>
      </c>
      <c r="P21">
        <v>8</v>
      </c>
    </row>
    <row r="22" spans="1:26" s="5" customFormat="1" ht="11.25">
      <c r="A22" s="1" t="s">
        <v>217</v>
      </c>
      <c r="B22" s="4">
        <f>SUM(B14:B21)</f>
        <v>24</v>
      </c>
      <c r="C22" s="4">
        <f>SUM(C14:C21)</f>
        <v>137</v>
      </c>
      <c r="D22" s="4">
        <f>SUM(D14:D21)</f>
        <v>304</v>
      </c>
      <c r="E22" s="13">
        <f>+C22/D22</f>
        <v>0.4506578947368421</v>
      </c>
      <c r="F22" s="4">
        <f>SUM(F14:F21)</f>
        <v>56</v>
      </c>
      <c r="G22" s="4">
        <f>SUM(G14:G21)</f>
        <v>71</v>
      </c>
      <c r="H22" s="13">
        <f>+F22/G22</f>
        <v>0.7887323943661971</v>
      </c>
      <c r="I22" s="4">
        <f>SUM(I14:I21)</f>
        <v>9</v>
      </c>
      <c r="J22" s="4">
        <f>SUM(J14:J21)</f>
        <v>108</v>
      </c>
      <c r="K22" s="4">
        <f>SUM(K14:K21)</f>
        <v>68</v>
      </c>
      <c r="L22" s="4">
        <f>SUM(L14:L21)</f>
        <v>47</v>
      </c>
      <c r="M22" s="13">
        <f>+K22/L22</f>
        <v>1.446808510638298</v>
      </c>
      <c r="N22" s="4">
        <f>SUM(N14:N21)</f>
        <v>10</v>
      </c>
      <c r="O22" s="4">
        <f>SUM(O14:O21)</f>
        <v>31</v>
      </c>
      <c r="P22" s="4">
        <f>SUM(P14:P21)</f>
        <v>339</v>
      </c>
      <c r="Q22" s="14">
        <f>SUM(R22:Z22)</f>
        <v>1354</v>
      </c>
      <c r="R22" s="15">
        <f>+P22</f>
        <v>339</v>
      </c>
      <c r="S22" s="15">
        <f>+J22*1.7</f>
        <v>183.6</v>
      </c>
      <c r="T22" s="15">
        <f>+K22*3</f>
        <v>204</v>
      </c>
      <c r="U22" s="15">
        <f>+I22*4</f>
        <v>36</v>
      </c>
      <c r="V22" s="15">
        <f>O22*4.4</f>
        <v>136.4</v>
      </c>
      <c r="W22" s="15">
        <f>+N22*6.5</f>
        <v>65</v>
      </c>
      <c r="X22" s="3">
        <f>IF(E22&lt;0.414,70,IF(E22&lt;0.427,85,IF(E22&lt;0.437,100,IF(E22&lt;0.444,115,IF(E22&lt;0.452,130,IF(E22&lt;0.46,145,IF(E22&lt;0.469,160,IF(E22&lt;0.481,175,190))))))))</f>
        <v>130</v>
      </c>
      <c r="Y22" s="3">
        <f>IF(H22&lt;0.687,70,IF(H22&lt;0.719,85,IF(H22&lt;0.74,100,IF(H22&lt;0.758,115,IF(H22&lt;0.776,130,IF(H22&lt;0.789,145,IF(H22&lt;0.804,160,IF(H22&lt;0.827,175,190))))))))</f>
        <v>145</v>
      </c>
      <c r="Z22" s="3">
        <f>IF(M22&lt;1.15,70,IF(M22&lt;1.29,85,IF(M22&lt;1.4,100,IF(M22&lt;1.5,115,IF(M22&lt;1.59,130,IF(M22&lt;1.72,145,IF(M22&lt;1.89,160,IF(M22&lt;2.09,175,190))))))))</f>
        <v>115</v>
      </c>
    </row>
    <row r="23" ht="12.75">
      <c r="A23" t="s">
        <v>188</v>
      </c>
    </row>
    <row r="24" spans="1:16" ht="12.75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  <c r="J24" t="s">
        <v>9</v>
      </c>
      <c r="K24" t="s">
        <v>10</v>
      </c>
      <c r="L24" t="s">
        <v>11</v>
      </c>
      <c r="M24" t="s">
        <v>12</v>
      </c>
      <c r="N24" t="s">
        <v>13</v>
      </c>
      <c r="O24" t="s">
        <v>14</v>
      </c>
      <c r="P24" t="s">
        <v>15</v>
      </c>
    </row>
    <row r="25" spans="1:16" ht="12.75">
      <c r="A25" t="s">
        <v>33</v>
      </c>
      <c r="B25">
        <v>4</v>
      </c>
      <c r="C25">
        <v>30</v>
      </c>
      <c r="D25">
        <v>81</v>
      </c>
      <c r="E25">
        <v>37</v>
      </c>
      <c r="F25">
        <v>35</v>
      </c>
      <c r="G25">
        <v>42</v>
      </c>
      <c r="H25">
        <v>83.3</v>
      </c>
      <c r="I25">
        <v>4</v>
      </c>
      <c r="J25">
        <v>21</v>
      </c>
      <c r="K25">
        <v>37</v>
      </c>
      <c r="L25">
        <v>26</v>
      </c>
      <c r="M25">
        <v>1.423</v>
      </c>
      <c r="N25">
        <v>0</v>
      </c>
      <c r="O25">
        <v>5</v>
      </c>
      <c r="P25">
        <v>99</v>
      </c>
    </row>
    <row r="26" spans="1:16" ht="12.75">
      <c r="A26" t="s">
        <v>34</v>
      </c>
      <c r="B26">
        <v>4</v>
      </c>
      <c r="C26">
        <v>32</v>
      </c>
      <c r="D26">
        <v>66</v>
      </c>
      <c r="E26">
        <v>48.5</v>
      </c>
      <c r="F26">
        <v>20</v>
      </c>
      <c r="G26">
        <v>23</v>
      </c>
      <c r="H26">
        <v>87</v>
      </c>
      <c r="I26">
        <v>2</v>
      </c>
      <c r="J26">
        <v>35</v>
      </c>
      <c r="K26">
        <v>15</v>
      </c>
      <c r="L26">
        <v>17</v>
      </c>
      <c r="M26">
        <v>0.882</v>
      </c>
      <c r="N26">
        <v>1</v>
      </c>
      <c r="O26">
        <v>9</v>
      </c>
      <c r="P26">
        <v>86</v>
      </c>
    </row>
    <row r="27" spans="1:16" ht="12.75">
      <c r="A27" t="s">
        <v>35</v>
      </c>
      <c r="B27">
        <v>3</v>
      </c>
      <c r="C27">
        <v>22</v>
      </c>
      <c r="D27">
        <v>51</v>
      </c>
      <c r="E27">
        <v>43.1</v>
      </c>
      <c r="F27">
        <v>6</v>
      </c>
      <c r="G27">
        <v>8</v>
      </c>
      <c r="H27">
        <v>75</v>
      </c>
      <c r="I27">
        <v>0</v>
      </c>
      <c r="J27">
        <v>40</v>
      </c>
      <c r="K27">
        <v>7</v>
      </c>
      <c r="L27">
        <v>5</v>
      </c>
      <c r="M27">
        <v>1.4</v>
      </c>
      <c r="N27">
        <v>5</v>
      </c>
      <c r="O27">
        <v>5</v>
      </c>
      <c r="P27">
        <v>50</v>
      </c>
    </row>
    <row r="28" spans="1:16" ht="12.75">
      <c r="A28" t="s">
        <v>36</v>
      </c>
      <c r="B28">
        <v>3</v>
      </c>
      <c r="C28">
        <v>25</v>
      </c>
      <c r="D28">
        <v>44</v>
      </c>
      <c r="E28">
        <v>56.8</v>
      </c>
      <c r="F28">
        <v>21</v>
      </c>
      <c r="G28">
        <v>26</v>
      </c>
      <c r="H28">
        <v>80.8</v>
      </c>
      <c r="I28">
        <v>1</v>
      </c>
      <c r="J28">
        <v>21</v>
      </c>
      <c r="K28">
        <v>5</v>
      </c>
      <c r="L28">
        <v>3</v>
      </c>
      <c r="M28">
        <v>1.667</v>
      </c>
      <c r="N28">
        <v>4</v>
      </c>
      <c r="O28">
        <v>1</v>
      </c>
      <c r="P28">
        <v>72</v>
      </c>
    </row>
    <row r="29" spans="1:16" ht="12.75">
      <c r="A29" t="s">
        <v>37</v>
      </c>
      <c r="B29">
        <v>3</v>
      </c>
      <c r="C29">
        <v>15</v>
      </c>
      <c r="D29">
        <v>36</v>
      </c>
      <c r="E29">
        <v>41.7</v>
      </c>
      <c r="F29">
        <v>11</v>
      </c>
      <c r="G29">
        <v>17</v>
      </c>
      <c r="H29">
        <v>64.7</v>
      </c>
      <c r="I29">
        <v>0</v>
      </c>
      <c r="J29">
        <v>28</v>
      </c>
      <c r="K29">
        <v>10</v>
      </c>
      <c r="L29">
        <v>6</v>
      </c>
      <c r="M29">
        <v>1.667</v>
      </c>
      <c r="N29">
        <v>0</v>
      </c>
      <c r="O29">
        <v>2</v>
      </c>
      <c r="P29">
        <v>41</v>
      </c>
    </row>
    <row r="30" spans="1:16" ht="12.75">
      <c r="A30" t="s">
        <v>38</v>
      </c>
      <c r="B30">
        <v>4</v>
      </c>
      <c r="C30">
        <v>6</v>
      </c>
      <c r="D30">
        <v>21</v>
      </c>
      <c r="E30">
        <v>28.6</v>
      </c>
      <c r="F30">
        <v>10</v>
      </c>
      <c r="G30">
        <v>12</v>
      </c>
      <c r="H30">
        <v>83.3</v>
      </c>
      <c r="I30">
        <v>1</v>
      </c>
      <c r="J30">
        <v>9</v>
      </c>
      <c r="K30">
        <v>11</v>
      </c>
      <c r="L30">
        <v>10</v>
      </c>
      <c r="M30">
        <v>1.1</v>
      </c>
      <c r="N30">
        <v>3</v>
      </c>
      <c r="O30">
        <v>6</v>
      </c>
      <c r="P30">
        <v>23</v>
      </c>
    </row>
    <row r="31" spans="1:16" ht="12.75">
      <c r="A31" t="s">
        <v>39</v>
      </c>
      <c r="B31">
        <v>3</v>
      </c>
      <c r="C31">
        <v>18</v>
      </c>
      <c r="D31">
        <v>34</v>
      </c>
      <c r="E31">
        <v>52.9</v>
      </c>
      <c r="F31">
        <v>29</v>
      </c>
      <c r="G31">
        <v>33</v>
      </c>
      <c r="H31">
        <v>87.9</v>
      </c>
      <c r="I31">
        <v>0</v>
      </c>
      <c r="J31">
        <v>8</v>
      </c>
      <c r="K31">
        <v>8</v>
      </c>
      <c r="L31">
        <v>2</v>
      </c>
      <c r="M31">
        <v>4</v>
      </c>
      <c r="N31">
        <v>1</v>
      </c>
      <c r="O31">
        <v>2</v>
      </c>
      <c r="P31">
        <v>65</v>
      </c>
    </row>
    <row r="32" spans="1:16" ht="12.75">
      <c r="A32" t="s">
        <v>40</v>
      </c>
      <c r="B32">
        <v>1</v>
      </c>
      <c r="C32">
        <v>3</v>
      </c>
      <c r="D32">
        <v>4</v>
      </c>
      <c r="E32">
        <v>75</v>
      </c>
      <c r="F32">
        <v>2</v>
      </c>
      <c r="G32">
        <v>2</v>
      </c>
      <c r="H32">
        <v>100</v>
      </c>
      <c r="I32">
        <v>1</v>
      </c>
      <c r="J32">
        <v>3</v>
      </c>
      <c r="K32">
        <v>2</v>
      </c>
      <c r="L32">
        <v>0</v>
      </c>
      <c r="M32">
        <v>0</v>
      </c>
      <c r="N32">
        <v>0</v>
      </c>
      <c r="O32">
        <v>0</v>
      </c>
      <c r="P32">
        <v>9</v>
      </c>
    </row>
    <row r="33" spans="1:26" s="5" customFormat="1" ht="11.25">
      <c r="A33" s="1" t="s">
        <v>217</v>
      </c>
      <c r="B33" s="4">
        <f>SUM(B25:B32)</f>
        <v>25</v>
      </c>
      <c r="C33" s="4">
        <f>SUM(C25:C32)</f>
        <v>151</v>
      </c>
      <c r="D33" s="4">
        <f>SUM(D25:D32)</f>
        <v>337</v>
      </c>
      <c r="E33" s="13">
        <f>+C33/D33</f>
        <v>0.44807121661721067</v>
      </c>
      <c r="F33" s="4">
        <f>SUM(F25:F32)</f>
        <v>134</v>
      </c>
      <c r="G33" s="4">
        <f>SUM(G25:G32)</f>
        <v>163</v>
      </c>
      <c r="H33" s="13">
        <f>+F33/G33</f>
        <v>0.8220858895705522</v>
      </c>
      <c r="I33" s="4">
        <f>SUM(I25:I32)</f>
        <v>9</v>
      </c>
      <c r="J33" s="4">
        <f>SUM(J25:J32)</f>
        <v>165</v>
      </c>
      <c r="K33" s="4">
        <f>SUM(K25:K32)</f>
        <v>95</v>
      </c>
      <c r="L33" s="4">
        <f>SUM(L25:L32)</f>
        <v>69</v>
      </c>
      <c r="M33" s="13">
        <f>+K33/L33</f>
        <v>1.3768115942028984</v>
      </c>
      <c r="N33" s="4">
        <f>SUM(N25:N32)</f>
        <v>14</v>
      </c>
      <c r="O33" s="4">
        <f>SUM(O25:O32)</f>
        <v>30</v>
      </c>
      <c r="P33" s="4">
        <f>SUM(P25:P32)</f>
        <v>445</v>
      </c>
      <c r="Q33" s="14">
        <f>SUM(R33:Z33)</f>
        <v>1674.5</v>
      </c>
      <c r="R33" s="15">
        <f>+P33</f>
        <v>445</v>
      </c>
      <c r="S33" s="15">
        <f>+J33*1.7</f>
        <v>280.5</v>
      </c>
      <c r="T33" s="15">
        <f>+K33*3</f>
        <v>285</v>
      </c>
      <c r="U33" s="15">
        <f>+I33*4</f>
        <v>36</v>
      </c>
      <c r="V33" s="15">
        <f>O33*4.4</f>
        <v>132</v>
      </c>
      <c r="W33" s="15">
        <f>+N33*6.5</f>
        <v>91</v>
      </c>
      <c r="X33" s="3">
        <f>IF(E33&lt;0.414,70,IF(E33&lt;0.427,85,IF(E33&lt;0.437,100,IF(E33&lt;0.444,115,IF(E33&lt;0.452,130,IF(E33&lt;0.46,145,IF(E33&lt;0.469,160,IF(E33&lt;0.481,175,190))))))))</f>
        <v>130</v>
      </c>
      <c r="Y33" s="3">
        <f>IF(H33&lt;0.687,70,IF(H33&lt;0.719,85,IF(H33&lt;0.74,100,IF(H33&lt;0.758,115,IF(H33&lt;0.776,130,IF(H33&lt;0.789,145,IF(H33&lt;0.804,160,IF(H33&lt;0.827,175,190))))))))</f>
        <v>175</v>
      </c>
      <c r="Z33" s="3">
        <f>IF(M33&lt;1.15,70,IF(M33&lt;1.29,85,IF(M33&lt;1.4,100,IF(M33&lt;1.5,115,IF(M33&lt;1.59,130,IF(M33&lt;1.72,145,IF(M33&lt;1.89,160,IF(M33&lt;2.09,175,190))))))))</f>
        <v>100</v>
      </c>
    </row>
    <row r="34" ht="12.75">
      <c r="A34" t="s">
        <v>189</v>
      </c>
    </row>
    <row r="35" spans="1:16" ht="12.75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7</v>
      </c>
      <c r="I35" t="s">
        <v>8</v>
      </c>
      <c r="J35" t="s">
        <v>9</v>
      </c>
      <c r="K35" t="s">
        <v>10</v>
      </c>
      <c r="L35" t="s">
        <v>11</v>
      </c>
      <c r="M35" t="s">
        <v>12</v>
      </c>
      <c r="N35" t="s">
        <v>13</v>
      </c>
      <c r="O35" t="s">
        <v>14</v>
      </c>
      <c r="P35" t="s">
        <v>15</v>
      </c>
    </row>
    <row r="36" spans="1:16" ht="12.75">
      <c r="A36" t="s">
        <v>41</v>
      </c>
      <c r="B36">
        <v>3</v>
      </c>
      <c r="C36">
        <v>31</v>
      </c>
      <c r="D36">
        <v>61</v>
      </c>
      <c r="E36">
        <v>50.8</v>
      </c>
      <c r="F36">
        <v>23</v>
      </c>
      <c r="G36">
        <v>29</v>
      </c>
      <c r="H36">
        <v>79.3</v>
      </c>
      <c r="I36">
        <v>2</v>
      </c>
      <c r="J36">
        <v>29</v>
      </c>
      <c r="K36">
        <v>14</v>
      </c>
      <c r="L36">
        <v>10</v>
      </c>
      <c r="M36">
        <v>1.4</v>
      </c>
      <c r="N36">
        <v>7</v>
      </c>
      <c r="O36">
        <v>10</v>
      </c>
      <c r="P36">
        <v>87</v>
      </c>
    </row>
    <row r="37" spans="1:16" ht="12.75">
      <c r="A37" t="s">
        <v>42</v>
      </c>
      <c r="B37">
        <v>4</v>
      </c>
      <c r="C37">
        <v>34</v>
      </c>
      <c r="D37">
        <v>72</v>
      </c>
      <c r="E37">
        <v>47.2</v>
      </c>
      <c r="F37">
        <v>25</v>
      </c>
      <c r="G37">
        <v>36</v>
      </c>
      <c r="H37">
        <v>69.4</v>
      </c>
      <c r="I37">
        <v>6</v>
      </c>
      <c r="J37">
        <v>25</v>
      </c>
      <c r="K37">
        <v>10</v>
      </c>
      <c r="L37">
        <v>17</v>
      </c>
      <c r="M37">
        <v>0.588</v>
      </c>
      <c r="N37">
        <v>1</v>
      </c>
      <c r="O37">
        <v>10</v>
      </c>
      <c r="P37">
        <v>99</v>
      </c>
    </row>
    <row r="38" spans="1:16" ht="12.75">
      <c r="A38" t="s">
        <v>43</v>
      </c>
      <c r="B38">
        <v>3</v>
      </c>
      <c r="C38">
        <v>11</v>
      </c>
      <c r="D38">
        <v>39</v>
      </c>
      <c r="E38">
        <v>28.2</v>
      </c>
      <c r="F38">
        <v>9</v>
      </c>
      <c r="G38">
        <v>10</v>
      </c>
      <c r="H38">
        <v>90</v>
      </c>
      <c r="I38">
        <v>2</v>
      </c>
      <c r="J38">
        <v>15</v>
      </c>
      <c r="K38">
        <v>24</v>
      </c>
      <c r="L38">
        <v>2</v>
      </c>
      <c r="M38">
        <v>12</v>
      </c>
      <c r="N38">
        <v>0</v>
      </c>
      <c r="O38">
        <v>8</v>
      </c>
      <c r="P38">
        <v>33</v>
      </c>
    </row>
    <row r="39" spans="1:16" ht="12.75">
      <c r="A39" t="s">
        <v>44</v>
      </c>
      <c r="B39">
        <v>4</v>
      </c>
      <c r="C39">
        <v>21</v>
      </c>
      <c r="D39">
        <v>36</v>
      </c>
      <c r="E39">
        <v>58.3</v>
      </c>
      <c r="F39">
        <v>9</v>
      </c>
      <c r="G39">
        <v>9</v>
      </c>
      <c r="H39">
        <v>100</v>
      </c>
      <c r="I39">
        <v>0</v>
      </c>
      <c r="J39">
        <v>35</v>
      </c>
      <c r="K39">
        <v>3</v>
      </c>
      <c r="L39">
        <v>6</v>
      </c>
      <c r="M39">
        <v>0.5</v>
      </c>
      <c r="N39">
        <v>1</v>
      </c>
      <c r="O39">
        <v>0</v>
      </c>
      <c r="P39">
        <v>51</v>
      </c>
    </row>
    <row r="40" spans="1:16" ht="12.75">
      <c r="A40" t="s">
        <v>45</v>
      </c>
      <c r="B40">
        <v>4</v>
      </c>
      <c r="C40">
        <v>16</v>
      </c>
      <c r="D40">
        <v>29</v>
      </c>
      <c r="E40">
        <v>55.2</v>
      </c>
      <c r="F40">
        <v>1</v>
      </c>
      <c r="G40">
        <v>5</v>
      </c>
      <c r="H40">
        <v>20</v>
      </c>
      <c r="I40">
        <v>6</v>
      </c>
      <c r="J40">
        <v>3</v>
      </c>
      <c r="K40">
        <v>7</v>
      </c>
      <c r="L40">
        <v>9</v>
      </c>
      <c r="M40">
        <v>0.778</v>
      </c>
      <c r="N40">
        <v>0</v>
      </c>
      <c r="O40">
        <v>6</v>
      </c>
      <c r="P40">
        <v>39</v>
      </c>
    </row>
    <row r="41" spans="1:16" ht="12.75">
      <c r="A41" t="s">
        <v>46</v>
      </c>
      <c r="B41">
        <v>3</v>
      </c>
      <c r="C41">
        <v>2</v>
      </c>
      <c r="D41">
        <v>7</v>
      </c>
      <c r="E41">
        <v>28.6</v>
      </c>
      <c r="F41">
        <v>4</v>
      </c>
      <c r="G41">
        <v>4</v>
      </c>
      <c r="H41">
        <v>100</v>
      </c>
      <c r="I41">
        <v>0</v>
      </c>
      <c r="J41">
        <v>13</v>
      </c>
      <c r="K41">
        <v>1</v>
      </c>
      <c r="L41">
        <v>6</v>
      </c>
      <c r="M41">
        <v>0.167</v>
      </c>
      <c r="N41">
        <v>6</v>
      </c>
      <c r="O41">
        <v>0</v>
      </c>
      <c r="P41">
        <v>8</v>
      </c>
    </row>
    <row r="42" spans="1:16" ht="12.75">
      <c r="A42" t="s">
        <v>47</v>
      </c>
      <c r="B42">
        <v>3</v>
      </c>
      <c r="C42">
        <v>5</v>
      </c>
      <c r="D42">
        <v>17</v>
      </c>
      <c r="E42">
        <v>29.4</v>
      </c>
      <c r="F42">
        <v>12</v>
      </c>
      <c r="G42">
        <v>15</v>
      </c>
      <c r="H42">
        <v>80</v>
      </c>
      <c r="I42">
        <v>0</v>
      </c>
      <c r="J42">
        <v>21</v>
      </c>
      <c r="K42">
        <v>1</v>
      </c>
      <c r="L42">
        <v>5</v>
      </c>
      <c r="M42">
        <v>0.2</v>
      </c>
      <c r="N42">
        <v>0</v>
      </c>
      <c r="O42">
        <v>1</v>
      </c>
      <c r="P42">
        <v>22</v>
      </c>
    </row>
    <row r="43" spans="1:16" ht="12.75">
      <c r="A43" t="s">
        <v>48</v>
      </c>
      <c r="B43">
        <v>1</v>
      </c>
      <c r="C43">
        <v>6</v>
      </c>
      <c r="D43">
        <v>8</v>
      </c>
      <c r="E43">
        <v>75</v>
      </c>
      <c r="F43">
        <v>2</v>
      </c>
      <c r="G43">
        <v>2</v>
      </c>
      <c r="H43">
        <v>100</v>
      </c>
      <c r="I43">
        <v>1</v>
      </c>
      <c r="J43">
        <v>3</v>
      </c>
      <c r="K43">
        <v>5</v>
      </c>
      <c r="L43">
        <v>1</v>
      </c>
      <c r="M43">
        <v>5</v>
      </c>
      <c r="N43">
        <v>0</v>
      </c>
      <c r="O43">
        <v>0</v>
      </c>
      <c r="P43">
        <v>15</v>
      </c>
    </row>
    <row r="44" spans="1:16" ht="12.75">
      <c r="A44" t="s">
        <v>49</v>
      </c>
      <c r="B44">
        <v>1</v>
      </c>
      <c r="C44">
        <v>3</v>
      </c>
      <c r="D44">
        <v>9</v>
      </c>
      <c r="E44">
        <v>33.3</v>
      </c>
      <c r="F44">
        <v>0</v>
      </c>
      <c r="G44">
        <v>0</v>
      </c>
      <c r="H44">
        <v>0</v>
      </c>
      <c r="I44">
        <v>0</v>
      </c>
      <c r="J44">
        <v>2</v>
      </c>
      <c r="K44">
        <v>0</v>
      </c>
      <c r="L44">
        <v>2</v>
      </c>
      <c r="M44">
        <v>0</v>
      </c>
      <c r="N44">
        <v>0</v>
      </c>
      <c r="O44">
        <v>0</v>
      </c>
      <c r="P44">
        <v>6</v>
      </c>
    </row>
    <row r="45" spans="1:26" s="5" customFormat="1" ht="11.25">
      <c r="A45" s="1" t="s">
        <v>216</v>
      </c>
      <c r="B45" s="4">
        <f>SUM(B36:B44)</f>
        <v>26</v>
      </c>
      <c r="C45" s="4">
        <f>SUM(C36:C44)</f>
        <v>129</v>
      </c>
      <c r="D45" s="4">
        <f>SUM(D36:D44)</f>
        <v>278</v>
      </c>
      <c r="E45" s="13">
        <f>+C45/D45</f>
        <v>0.46402877697841727</v>
      </c>
      <c r="F45" s="4">
        <f>SUM(F36:F44)</f>
        <v>85</v>
      </c>
      <c r="G45" s="4">
        <f>SUM(G36:G44)</f>
        <v>110</v>
      </c>
      <c r="H45" s="13">
        <f>+F45/G45</f>
        <v>0.7727272727272727</v>
      </c>
      <c r="I45" s="4">
        <f>SUM(I36:I44)</f>
        <v>17</v>
      </c>
      <c r="J45" s="4">
        <f>SUM(J36:J44)</f>
        <v>146</v>
      </c>
      <c r="K45" s="4">
        <f>SUM(K36:K44)</f>
        <v>65</v>
      </c>
      <c r="L45" s="4">
        <f>SUM(L36:L44)</f>
        <v>58</v>
      </c>
      <c r="M45" s="13">
        <f>+K45/L45</f>
        <v>1.1206896551724137</v>
      </c>
      <c r="N45" s="4">
        <f>SUM(N36:N44)</f>
        <v>15</v>
      </c>
      <c r="O45" s="4">
        <f>SUM(O36:O44)</f>
        <v>35</v>
      </c>
      <c r="P45" s="4">
        <f>SUM(P36:P44)</f>
        <v>360</v>
      </c>
      <c r="Q45" s="14">
        <f>SUM(R45:Z45)</f>
        <v>1482.7</v>
      </c>
      <c r="R45" s="15">
        <f>+P45</f>
        <v>360</v>
      </c>
      <c r="S45" s="15">
        <f>+J45*1.7</f>
        <v>248.2</v>
      </c>
      <c r="T45" s="15">
        <f>+K45*3</f>
        <v>195</v>
      </c>
      <c r="U45" s="15">
        <f>+I45*4</f>
        <v>68</v>
      </c>
      <c r="V45" s="15">
        <f>O45*4.4</f>
        <v>154</v>
      </c>
      <c r="W45" s="15">
        <f>+N45*6.5</f>
        <v>97.5</v>
      </c>
      <c r="X45" s="3">
        <f>IF(E45&lt;0.414,70,IF(E45&lt;0.427,85,IF(E45&lt;0.437,100,IF(E45&lt;0.444,115,IF(E45&lt;0.452,130,IF(E45&lt;0.46,145,IF(E45&lt;0.469,160,IF(E45&lt;0.481,175,190))))))))</f>
        <v>160</v>
      </c>
      <c r="Y45" s="3">
        <f>IF(H45&lt;0.687,70,IF(H45&lt;0.719,85,IF(H45&lt;0.74,100,IF(H45&lt;0.758,115,IF(H45&lt;0.776,130,IF(H45&lt;0.789,145,IF(H45&lt;0.804,160,IF(H45&lt;0.827,175,190))))))))</f>
        <v>130</v>
      </c>
      <c r="Z45" s="3">
        <f>IF(M45&lt;1.15,70,IF(M45&lt;1.29,85,IF(M45&lt;1.4,100,IF(M45&lt;1.5,115,IF(M45&lt;1.59,130,IF(M45&lt;1.72,145,IF(M45&lt;1.89,160,IF(M45&lt;2.09,175,190))))))))</f>
        <v>70</v>
      </c>
    </row>
    <row r="46" ht="12.75">
      <c r="A46" t="s">
        <v>190</v>
      </c>
    </row>
    <row r="47" spans="1:16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7</v>
      </c>
      <c r="I47" t="s">
        <v>8</v>
      </c>
      <c r="J47" t="s">
        <v>9</v>
      </c>
      <c r="K47" t="s">
        <v>10</v>
      </c>
      <c r="L47" t="s">
        <v>11</v>
      </c>
      <c r="M47" t="s">
        <v>12</v>
      </c>
      <c r="N47" t="s">
        <v>13</v>
      </c>
      <c r="O47" t="s">
        <v>14</v>
      </c>
      <c r="P47" t="s">
        <v>15</v>
      </c>
    </row>
    <row r="48" spans="1:16" ht="12.75">
      <c r="A48" t="s">
        <v>50</v>
      </c>
      <c r="B48">
        <v>4</v>
      </c>
      <c r="C48">
        <v>27</v>
      </c>
      <c r="D48">
        <v>57</v>
      </c>
      <c r="E48">
        <v>47.4</v>
      </c>
      <c r="F48">
        <v>36</v>
      </c>
      <c r="G48">
        <v>43</v>
      </c>
      <c r="H48">
        <v>83.7</v>
      </c>
      <c r="I48">
        <v>0</v>
      </c>
      <c r="J48">
        <v>34</v>
      </c>
      <c r="K48">
        <v>18</v>
      </c>
      <c r="L48">
        <v>10</v>
      </c>
      <c r="M48">
        <v>1.8</v>
      </c>
      <c r="N48">
        <v>0</v>
      </c>
      <c r="O48">
        <v>5</v>
      </c>
      <c r="P48">
        <v>90</v>
      </c>
    </row>
    <row r="49" spans="1:16" ht="12.75">
      <c r="A49" t="s">
        <v>51</v>
      </c>
      <c r="B49">
        <v>3</v>
      </c>
      <c r="C49">
        <v>18</v>
      </c>
      <c r="D49">
        <v>31</v>
      </c>
      <c r="E49">
        <v>58.1</v>
      </c>
      <c r="F49">
        <v>12</v>
      </c>
      <c r="G49">
        <v>20</v>
      </c>
      <c r="H49">
        <v>60</v>
      </c>
      <c r="I49">
        <v>2</v>
      </c>
      <c r="J49">
        <v>18</v>
      </c>
      <c r="K49">
        <v>9</v>
      </c>
      <c r="L49">
        <v>9</v>
      </c>
      <c r="M49">
        <v>1</v>
      </c>
      <c r="N49">
        <v>10</v>
      </c>
      <c r="O49">
        <v>6</v>
      </c>
      <c r="P49">
        <v>50</v>
      </c>
    </row>
    <row r="50" spans="1:16" ht="12.75">
      <c r="A50" t="s">
        <v>52</v>
      </c>
      <c r="B50">
        <v>3</v>
      </c>
      <c r="C50">
        <v>25</v>
      </c>
      <c r="D50">
        <v>50</v>
      </c>
      <c r="E50">
        <v>50</v>
      </c>
      <c r="F50">
        <v>25</v>
      </c>
      <c r="G50">
        <v>30</v>
      </c>
      <c r="H50">
        <v>83.3</v>
      </c>
      <c r="I50">
        <v>0</v>
      </c>
      <c r="J50">
        <v>28</v>
      </c>
      <c r="K50">
        <v>1</v>
      </c>
      <c r="L50">
        <v>9</v>
      </c>
      <c r="M50">
        <v>0.111</v>
      </c>
      <c r="N50">
        <v>6</v>
      </c>
      <c r="O50">
        <v>2</v>
      </c>
      <c r="P50">
        <v>75</v>
      </c>
    </row>
    <row r="51" spans="1:16" ht="12.75">
      <c r="A51" t="s">
        <v>53</v>
      </c>
      <c r="B51">
        <v>4</v>
      </c>
      <c r="C51">
        <v>15</v>
      </c>
      <c r="D51">
        <v>35</v>
      </c>
      <c r="E51">
        <v>42.9</v>
      </c>
      <c r="F51">
        <v>0</v>
      </c>
      <c r="G51">
        <v>0</v>
      </c>
      <c r="H51">
        <v>0</v>
      </c>
      <c r="I51">
        <v>14</v>
      </c>
      <c r="J51">
        <v>7</v>
      </c>
      <c r="K51">
        <v>13</v>
      </c>
      <c r="L51">
        <v>3</v>
      </c>
      <c r="M51">
        <v>4.333</v>
      </c>
      <c r="N51">
        <v>0</v>
      </c>
      <c r="O51">
        <v>1</v>
      </c>
      <c r="P51">
        <v>44</v>
      </c>
    </row>
    <row r="52" spans="1:16" ht="12.75">
      <c r="A52" t="s">
        <v>54</v>
      </c>
      <c r="B52">
        <v>3</v>
      </c>
      <c r="C52">
        <v>17</v>
      </c>
      <c r="D52">
        <v>36</v>
      </c>
      <c r="E52">
        <v>47.2</v>
      </c>
      <c r="F52">
        <v>6</v>
      </c>
      <c r="G52">
        <v>8</v>
      </c>
      <c r="H52">
        <v>75</v>
      </c>
      <c r="I52">
        <v>0</v>
      </c>
      <c r="J52">
        <v>20</v>
      </c>
      <c r="K52">
        <v>3</v>
      </c>
      <c r="L52">
        <v>2</v>
      </c>
      <c r="M52">
        <v>1.5</v>
      </c>
      <c r="N52">
        <v>3</v>
      </c>
      <c r="O52">
        <v>1</v>
      </c>
      <c r="P52">
        <v>40</v>
      </c>
    </row>
    <row r="53" spans="1:16" ht="12.75">
      <c r="A53" t="s">
        <v>55</v>
      </c>
      <c r="B53">
        <v>4</v>
      </c>
      <c r="C53">
        <v>12</v>
      </c>
      <c r="D53">
        <v>21</v>
      </c>
      <c r="E53">
        <v>57.1</v>
      </c>
      <c r="F53">
        <v>6</v>
      </c>
      <c r="G53">
        <v>9</v>
      </c>
      <c r="H53">
        <v>66.7</v>
      </c>
      <c r="I53">
        <v>0</v>
      </c>
      <c r="J53">
        <v>15</v>
      </c>
      <c r="K53">
        <v>2</v>
      </c>
      <c r="L53">
        <v>3</v>
      </c>
      <c r="M53">
        <v>0.667</v>
      </c>
      <c r="N53">
        <v>4</v>
      </c>
      <c r="O53">
        <v>0</v>
      </c>
      <c r="P53">
        <v>30</v>
      </c>
    </row>
    <row r="54" spans="1:16" ht="12.75">
      <c r="A54" t="s">
        <v>56</v>
      </c>
      <c r="B54">
        <v>3</v>
      </c>
      <c r="C54">
        <v>11</v>
      </c>
      <c r="D54">
        <v>33</v>
      </c>
      <c r="E54">
        <v>33.3</v>
      </c>
      <c r="F54">
        <v>3</v>
      </c>
      <c r="G54">
        <v>4</v>
      </c>
      <c r="H54">
        <v>75</v>
      </c>
      <c r="I54">
        <v>0</v>
      </c>
      <c r="J54">
        <v>6</v>
      </c>
      <c r="K54">
        <v>12</v>
      </c>
      <c r="L54">
        <v>5</v>
      </c>
      <c r="M54">
        <v>2.4</v>
      </c>
      <c r="N54">
        <v>0</v>
      </c>
      <c r="O54">
        <v>1</v>
      </c>
      <c r="P54">
        <v>25</v>
      </c>
    </row>
    <row r="55" spans="1:16" ht="12.75">
      <c r="A55" t="s">
        <v>57</v>
      </c>
      <c r="B55">
        <v>1</v>
      </c>
      <c r="C55">
        <v>5</v>
      </c>
      <c r="D55">
        <v>11</v>
      </c>
      <c r="E55">
        <v>45.5</v>
      </c>
      <c r="F55">
        <v>3</v>
      </c>
      <c r="G55">
        <v>4</v>
      </c>
      <c r="H55">
        <v>75</v>
      </c>
      <c r="I55">
        <v>2</v>
      </c>
      <c r="J55">
        <v>4</v>
      </c>
      <c r="K55">
        <v>4</v>
      </c>
      <c r="L55">
        <v>3</v>
      </c>
      <c r="M55">
        <v>1.333</v>
      </c>
      <c r="N55">
        <v>0</v>
      </c>
      <c r="O55">
        <v>0</v>
      </c>
      <c r="P55">
        <v>15</v>
      </c>
    </row>
    <row r="56" spans="1:16" ht="12.75">
      <c r="A56" t="s">
        <v>58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26" s="5" customFormat="1" ht="11.25">
      <c r="A57" s="1" t="s">
        <v>216</v>
      </c>
      <c r="B57" s="4">
        <f>SUM(B48:B56)</f>
        <v>25</v>
      </c>
      <c r="C57" s="4">
        <f>SUM(C48:C56)</f>
        <v>130</v>
      </c>
      <c r="D57" s="4">
        <f>SUM(D48:D56)</f>
        <v>274</v>
      </c>
      <c r="E57" s="13">
        <f>+C57/D57</f>
        <v>0.4744525547445255</v>
      </c>
      <c r="F57" s="4">
        <f>SUM(F48:F56)</f>
        <v>91</v>
      </c>
      <c r="G57" s="4">
        <f>SUM(G48:G56)</f>
        <v>118</v>
      </c>
      <c r="H57" s="13">
        <f>+F57/G57</f>
        <v>0.7711864406779662</v>
      </c>
      <c r="I57" s="4">
        <f>SUM(I48:I56)</f>
        <v>18</v>
      </c>
      <c r="J57" s="4">
        <f>SUM(J48:J56)</f>
        <v>132</v>
      </c>
      <c r="K57" s="4">
        <f>SUM(K48:K56)</f>
        <v>62</v>
      </c>
      <c r="L57" s="4">
        <f>SUM(L48:L56)</f>
        <v>44</v>
      </c>
      <c r="M57" s="13">
        <f>+K57/L57</f>
        <v>1.4090909090909092</v>
      </c>
      <c r="N57" s="4">
        <f>SUM(N48:N56)</f>
        <v>23</v>
      </c>
      <c r="O57" s="4">
        <f>SUM(O48:O56)</f>
        <v>16</v>
      </c>
      <c r="P57" s="4">
        <f>SUM(P48:P56)</f>
        <v>369</v>
      </c>
      <c r="Q57" s="14">
        <f>SUM(R57:Z57)</f>
        <v>1491.3</v>
      </c>
      <c r="R57" s="15">
        <f>+P57</f>
        <v>369</v>
      </c>
      <c r="S57" s="15">
        <f>+J57*1.7</f>
        <v>224.4</v>
      </c>
      <c r="T57" s="15">
        <f>+K57*3</f>
        <v>186</v>
      </c>
      <c r="U57" s="15">
        <f>+I57*4</f>
        <v>72</v>
      </c>
      <c r="V57" s="15">
        <f>O57*4.4</f>
        <v>70.4</v>
      </c>
      <c r="W57" s="15">
        <f>+N57*6.5</f>
        <v>149.5</v>
      </c>
      <c r="X57" s="3">
        <f>IF(E57&lt;0.414,70,IF(E57&lt;0.427,85,IF(E57&lt;0.437,100,IF(E57&lt;0.444,115,IF(E57&lt;0.452,130,IF(E57&lt;0.46,145,IF(E57&lt;0.469,160,IF(E57&lt;0.481,175,190))))))))</f>
        <v>175</v>
      </c>
      <c r="Y57" s="3">
        <f>IF(H57&lt;0.687,70,IF(H57&lt;0.719,85,IF(H57&lt;0.74,100,IF(H57&lt;0.758,115,IF(H57&lt;0.776,130,IF(H57&lt;0.789,145,IF(H57&lt;0.804,160,IF(H57&lt;0.827,175,190))))))))</f>
        <v>130</v>
      </c>
      <c r="Z57" s="3">
        <f>IF(M57&lt;1.15,70,IF(M57&lt;1.29,85,IF(M57&lt;1.4,100,IF(M57&lt;1.5,115,IF(M57&lt;1.59,130,IF(M57&lt;1.72,145,IF(M57&lt;1.89,160,IF(M57&lt;2.09,175,190))))))))</f>
        <v>115</v>
      </c>
    </row>
    <row r="58" ht="12.75">
      <c r="A58" t="s">
        <v>191</v>
      </c>
    </row>
    <row r="59" spans="1:16" ht="12.75">
      <c r="A59" t="s">
        <v>0</v>
      </c>
      <c r="B59" t="s">
        <v>1</v>
      </c>
      <c r="C59" t="s">
        <v>2</v>
      </c>
      <c r="D59" t="s">
        <v>3</v>
      </c>
      <c r="E59" t="s">
        <v>4</v>
      </c>
      <c r="F59" t="s">
        <v>5</v>
      </c>
      <c r="G59" t="s">
        <v>6</v>
      </c>
      <c r="H59" t="s">
        <v>7</v>
      </c>
      <c r="I59" t="s">
        <v>8</v>
      </c>
      <c r="J59" t="s">
        <v>9</v>
      </c>
      <c r="K59" t="s">
        <v>10</v>
      </c>
      <c r="L59" t="s">
        <v>11</v>
      </c>
      <c r="M59" t="s">
        <v>12</v>
      </c>
      <c r="N59" t="s">
        <v>13</v>
      </c>
      <c r="O59" t="s">
        <v>14</v>
      </c>
      <c r="P59" t="s">
        <v>15</v>
      </c>
    </row>
    <row r="60" spans="1:16" ht="12.75">
      <c r="A60" t="s">
        <v>59</v>
      </c>
      <c r="B60">
        <v>4</v>
      </c>
      <c r="C60">
        <v>33</v>
      </c>
      <c r="D60">
        <v>88</v>
      </c>
      <c r="E60">
        <v>37.5</v>
      </c>
      <c r="F60">
        <v>40</v>
      </c>
      <c r="G60">
        <v>46</v>
      </c>
      <c r="H60">
        <v>87</v>
      </c>
      <c r="I60">
        <v>5</v>
      </c>
      <c r="J60">
        <v>32</v>
      </c>
      <c r="K60">
        <v>19</v>
      </c>
      <c r="L60">
        <v>15</v>
      </c>
      <c r="M60">
        <v>1.267</v>
      </c>
      <c r="N60">
        <v>4</v>
      </c>
      <c r="O60">
        <v>3</v>
      </c>
      <c r="P60">
        <v>111</v>
      </c>
    </row>
    <row r="61" spans="1:16" ht="12.75">
      <c r="A61" t="s">
        <v>60</v>
      </c>
      <c r="B61">
        <v>5</v>
      </c>
      <c r="C61">
        <v>27</v>
      </c>
      <c r="D61">
        <v>60</v>
      </c>
      <c r="E61">
        <v>45</v>
      </c>
      <c r="F61">
        <v>13</v>
      </c>
      <c r="G61">
        <v>19</v>
      </c>
      <c r="H61">
        <v>68.4</v>
      </c>
      <c r="I61">
        <v>1</v>
      </c>
      <c r="J61">
        <v>24</v>
      </c>
      <c r="K61">
        <v>10</v>
      </c>
      <c r="L61">
        <v>7</v>
      </c>
      <c r="M61">
        <v>1.429</v>
      </c>
      <c r="N61">
        <v>3</v>
      </c>
      <c r="O61">
        <v>6</v>
      </c>
      <c r="P61">
        <v>68</v>
      </c>
    </row>
    <row r="62" spans="1:16" ht="12.75">
      <c r="A62" t="s">
        <v>61</v>
      </c>
      <c r="B62">
        <v>4</v>
      </c>
      <c r="C62">
        <v>14</v>
      </c>
      <c r="D62">
        <v>28</v>
      </c>
      <c r="E62">
        <v>50</v>
      </c>
      <c r="F62">
        <v>13</v>
      </c>
      <c r="G62">
        <v>18</v>
      </c>
      <c r="H62">
        <v>72.2</v>
      </c>
      <c r="I62">
        <v>10</v>
      </c>
      <c r="J62">
        <v>10</v>
      </c>
      <c r="K62">
        <v>15</v>
      </c>
      <c r="L62">
        <v>7</v>
      </c>
      <c r="M62">
        <v>2.143</v>
      </c>
      <c r="N62">
        <v>0</v>
      </c>
      <c r="O62">
        <v>2</v>
      </c>
      <c r="P62">
        <v>51</v>
      </c>
    </row>
    <row r="63" spans="1:16" ht="12.75">
      <c r="A63" t="s">
        <v>62</v>
      </c>
      <c r="B63">
        <v>4</v>
      </c>
      <c r="C63">
        <v>13</v>
      </c>
      <c r="D63">
        <v>23</v>
      </c>
      <c r="E63">
        <v>56.5</v>
      </c>
      <c r="F63">
        <v>7</v>
      </c>
      <c r="G63">
        <v>9</v>
      </c>
      <c r="H63">
        <v>77.8</v>
      </c>
      <c r="I63">
        <v>2</v>
      </c>
      <c r="J63">
        <v>18</v>
      </c>
      <c r="K63">
        <v>4</v>
      </c>
      <c r="L63">
        <v>4</v>
      </c>
      <c r="M63">
        <v>1</v>
      </c>
      <c r="N63">
        <v>4</v>
      </c>
      <c r="O63">
        <v>6</v>
      </c>
      <c r="P63">
        <v>35</v>
      </c>
    </row>
    <row r="64" spans="1:16" ht="12.75">
      <c r="A64" t="s">
        <v>63</v>
      </c>
      <c r="B64">
        <v>3</v>
      </c>
      <c r="C64">
        <v>16</v>
      </c>
      <c r="D64">
        <v>30</v>
      </c>
      <c r="E64">
        <v>53.3</v>
      </c>
      <c r="F64">
        <v>6</v>
      </c>
      <c r="G64">
        <v>7</v>
      </c>
      <c r="H64">
        <v>85.7</v>
      </c>
      <c r="I64">
        <v>0</v>
      </c>
      <c r="J64">
        <v>32</v>
      </c>
      <c r="K64">
        <v>0</v>
      </c>
      <c r="L64">
        <v>5</v>
      </c>
      <c r="M64">
        <v>0</v>
      </c>
      <c r="N64">
        <v>1</v>
      </c>
      <c r="O64">
        <v>4</v>
      </c>
      <c r="P64">
        <v>38</v>
      </c>
    </row>
    <row r="65" spans="1:16" ht="12.75">
      <c r="A65" t="s">
        <v>64</v>
      </c>
      <c r="B65">
        <v>3</v>
      </c>
      <c r="C65">
        <v>6</v>
      </c>
      <c r="D65">
        <v>23</v>
      </c>
      <c r="E65">
        <v>26.1</v>
      </c>
      <c r="F65">
        <v>2</v>
      </c>
      <c r="G65">
        <v>4</v>
      </c>
      <c r="H65">
        <v>50</v>
      </c>
      <c r="I65">
        <v>0</v>
      </c>
      <c r="J65">
        <v>29</v>
      </c>
      <c r="K65">
        <v>6</v>
      </c>
      <c r="L65">
        <v>9</v>
      </c>
      <c r="M65">
        <v>0.667</v>
      </c>
      <c r="N65">
        <v>2</v>
      </c>
      <c r="O65">
        <v>2</v>
      </c>
      <c r="P65">
        <v>14</v>
      </c>
    </row>
    <row r="66" spans="1:16" ht="12.75">
      <c r="A66" t="s">
        <v>65</v>
      </c>
      <c r="B66">
        <v>2</v>
      </c>
      <c r="C66">
        <v>7</v>
      </c>
      <c r="D66">
        <v>30</v>
      </c>
      <c r="E66">
        <v>23.3</v>
      </c>
      <c r="F66">
        <v>9</v>
      </c>
      <c r="G66">
        <v>10</v>
      </c>
      <c r="H66">
        <v>90</v>
      </c>
      <c r="I66">
        <v>2</v>
      </c>
      <c r="J66">
        <v>8</v>
      </c>
      <c r="K66">
        <v>3</v>
      </c>
      <c r="L66">
        <v>1</v>
      </c>
      <c r="M66">
        <v>3</v>
      </c>
      <c r="N66">
        <v>2</v>
      </c>
      <c r="O66">
        <v>2</v>
      </c>
      <c r="P66">
        <v>25</v>
      </c>
    </row>
    <row r="67" spans="1:16" ht="12.75">
      <c r="A67" t="s">
        <v>66</v>
      </c>
      <c r="B67">
        <v>1</v>
      </c>
      <c r="C67">
        <v>5</v>
      </c>
      <c r="D67">
        <v>11</v>
      </c>
      <c r="E67">
        <v>45.5</v>
      </c>
      <c r="F67">
        <v>1</v>
      </c>
      <c r="G67">
        <v>2</v>
      </c>
      <c r="H67">
        <v>50</v>
      </c>
      <c r="I67">
        <v>1</v>
      </c>
      <c r="J67">
        <v>6</v>
      </c>
      <c r="K67">
        <v>7</v>
      </c>
      <c r="L67">
        <v>5</v>
      </c>
      <c r="M67">
        <v>1.4</v>
      </c>
      <c r="N67">
        <v>0</v>
      </c>
      <c r="O67">
        <v>2</v>
      </c>
      <c r="P67">
        <v>12</v>
      </c>
    </row>
    <row r="68" spans="1:16" ht="12.75">
      <c r="A68" t="s">
        <v>67</v>
      </c>
      <c r="B68">
        <v>2</v>
      </c>
      <c r="C68">
        <v>4</v>
      </c>
      <c r="D68">
        <v>4</v>
      </c>
      <c r="E68">
        <v>100</v>
      </c>
      <c r="F68">
        <v>1</v>
      </c>
      <c r="G68">
        <v>2</v>
      </c>
      <c r="H68">
        <v>50</v>
      </c>
      <c r="I68">
        <v>0</v>
      </c>
      <c r="J68">
        <v>2</v>
      </c>
      <c r="K68">
        <v>3</v>
      </c>
      <c r="L68">
        <v>1</v>
      </c>
      <c r="M68">
        <v>3</v>
      </c>
      <c r="N68">
        <v>0</v>
      </c>
      <c r="O68">
        <v>1</v>
      </c>
      <c r="P68">
        <v>9</v>
      </c>
    </row>
    <row r="69" spans="1:26" s="5" customFormat="1" ht="11.25">
      <c r="A69" s="1" t="s">
        <v>216</v>
      </c>
      <c r="B69" s="4">
        <f>SUM(B60:B68)</f>
        <v>28</v>
      </c>
      <c r="C69" s="4">
        <f>SUM(C60:C68)</f>
        <v>125</v>
      </c>
      <c r="D69" s="4">
        <f>SUM(D60:D68)</f>
        <v>297</v>
      </c>
      <c r="E69" s="13">
        <f>+C69/D69</f>
        <v>0.4208754208754209</v>
      </c>
      <c r="F69" s="4">
        <f>SUM(F60:F68)</f>
        <v>92</v>
      </c>
      <c r="G69" s="4">
        <f>SUM(G60:G68)</f>
        <v>117</v>
      </c>
      <c r="H69" s="13">
        <f>+F69/G69</f>
        <v>0.7863247863247863</v>
      </c>
      <c r="I69" s="4">
        <f>SUM(I60:I68)</f>
        <v>21</v>
      </c>
      <c r="J69" s="4">
        <f>SUM(J60:J68)</f>
        <v>161</v>
      </c>
      <c r="K69" s="4">
        <f>SUM(K60:K68)</f>
        <v>67</v>
      </c>
      <c r="L69" s="4">
        <f>SUM(L60:L68)</f>
        <v>54</v>
      </c>
      <c r="M69" s="13">
        <f>+K69/L69</f>
        <v>1.2407407407407407</v>
      </c>
      <c r="N69" s="4">
        <f>SUM(N60:N68)</f>
        <v>16</v>
      </c>
      <c r="O69" s="4">
        <f>SUM(O60:O68)</f>
        <v>28</v>
      </c>
      <c r="P69" s="4">
        <f>SUM(P60:P68)</f>
        <v>363</v>
      </c>
      <c r="Q69" s="14">
        <f>SUM(R69:Z69)</f>
        <v>1463.9</v>
      </c>
      <c r="R69" s="15">
        <f>+P69</f>
        <v>363</v>
      </c>
      <c r="S69" s="15">
        <f>+J69*1.7</f>
        <v>273.7</v>
      </c>
      <c r="T69" s="15">
        <f>+K69*3</f>
        <v>201</v>
      </c>
      <c r="U69" s="15">
        <f>+I69*4</f>
        <v>84</v>
      </c>
      <c r="V69" s="15">
        <f>O69*4.4</f>
        <v>123.20000000000002</v>
      </c>
      <c r="W69" s="15">
        <f>+N69*6.5</f>
        <v>104</v>
      </c>
      <c r="X69" s="3">
        <f>IF(E69&lt;0.414,70,IF(E69&lt;0.427,85,IF(E69&lt;0.437,100,IF(E69&lt;0.444,115,IF(E69&lt;0.452,130,IF(E69&lt;0.46,145,IF(E69&lt;0.469,160,IF(E69&lt;0.481,175,190))))))))</f>
        <v>85</v>
      </c>
      <c r="Y69" s="3">
        <f>IF(H69&lt;0.687,70,IF(H69&lt;0.719,85,IF(H69&lt;0.74,100,IF(H69&lt;0.758,115,IF(H69&lt;0.776,130,IF(H69&lt;0.789,145,IF(H69&lt;0.804,160,IF(H69&lt;0.827,175,190))))))))</f>
        <v>145</v>
      </c>
      <c r="Z69" s="3">
        <f>IF(M69&lt;1.15,70,IF(M69&lt;1.29,85,IF(M69&lt;1.4,100,IF(M69&lt;1.5,115,IF(M69&lt;1.59,130,IF(M69&lt;1.72,145,IF(M69&lt;1.89,160,IF(M69&lt;2.09,175,190))))))))</f>
        <v>85</v>
      </c>
    </row>
    <row r="70" ht="12.75">
      <c r="A70" t="s">
        <v>192</v>
      </c>
    </row>
    <row r="71" spans="1:16" ht="12.75">
      <c r="A71" t="s">
        <v>0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  <c r="G71" t="s">
        <v>6</v>
      </c>
      <c r="H71" t="s">
        <v>7</v>
      </c>
      <c r="I71" t="s">
        <v>8</v>
      </c>
      <c r="J71" t="s">
        <v>9</v>
      </c>
      <c r="K71" t="s">
        <v>10</v>
      </c>
      <c r="L71" t="s">
        <v>11</v>
      </c>
      <c r="M71" t="s">
        <v>12</v>
      </c>
      <c r="N71" t="s">
        <v>13</v>
      </c>
      <c r="O71" t="s">
        <v>14</v>
      </c>
      <c r="P71" t="s">
        <v>15</v>
      </c>
    </row>
    <row r="72" spans="1:16" ht="12.75">
      <c r="A72" t="s">
        <v>68</v>
      </c>
      <c r="B72">
        <v>4</v>
      </c>
      <c r="C72">
        <v>28</v>
      </c>
      <c r="D72">
        <v>58</v>
      </c>
      <c r="E72">
        <v>48.3</v>
      </c>
      <c r="F72">
        <v>11</v>
      </c>
      <c r="G72">
        <v>16</v>
      </c>
      <c r="H72">
        <v>68.8</v>
      </c>
      <c r="I72">
        <v>7</v>
      </c>
      <c r="J72">
        <v>34</v>
      </c>
      <c r="K72">
        <v>4</v>
      </c>
      <c r="L72">
        <v>7</v>
      </c>
      <c r="M72">
        <v>0.571</v>
      </c>
      <c r="N72">
        <v>6</v>
      </c>
      <c r="O72">
        <v>7</v>
      </c>
      <c r="P72">
        <v>74</v>
      </c>
    </row>
    <row r="73" spans="1:16" ht="12.75">
      <c r="A73" t="s">
        <v>69</v>
      </c>
      <c r="B73">
        <v>4</v>
      </c>
      <c r="C73">
        <v>19</v>
      </c>
      <c r="D73">
        <v>47</v>
      </c>
      <c r="E73">
        <v>40.4</v>
      </c>
      <c r="F73">
        <v>18</v>
      </c>
      <c r="G73">
        <v>20</v>
      </c>
      <c r="H73">
        <v>90</v>
      </c>
      <c r="I73">
        <v>4</v>
      </c>
      <c r="J73">
        <v>9</v>
      </c>
      <c r="K73">
        <v>24</v>
      </c>
      <c r="L73">
        <v>7</v>
      </c>
      <c r="M73">
        <v>3.429</v>
      </c>
      <c r="N73">
        <v>0</v>
      </c>
      <c r="O73">
        <v>5</v>
      </c>
      <c r="P73">
        <v>60</v>
      </c>
    </row>
    <row r="74" spans="1:16" ht="12.75">
      <c r="A74" t="s">
        <v>70</v>
      </c>
      <c r="B74">
        <v>5</v>
      </c>
      <c r="C74">
        <v>16</v>
      </c>
      <c r="D74">
        <v>34</v>
      </c>
      <c r="E74">
        <v>47.1</v>
      </c>
      <c r="F74">
        <v>8</v>
      </c>
      <c r="G74">
        <v>17</v>
      </c>
      <c r="H74">
        <v>47.1</v>
      </c>
      <c r="I74">
        <v>0</v>
      </c>
      <c r="J74">
        <v>33</v>
      </c>
      <c r="K74">
        <v>5</v>
      </c>
      <c r="L74">
        <v>7</v>
      </c>
      <c r="M74">
        <v>0.714</v>
      </c>
      <c r="N74">
        <v>6</v>
      </c>
      <c r="O74">
        <v>1</v>
      </c>
      <c r="P74">
        <v>40</v>
      </c>
    </row>
    <row r="75" spans="1:16" ht="12.75">
      <c r="A75" t="s">
        <v>71</v>
      </c>
      <c r="B75">
        <v>2</v>
      </c>
      <c r="C75">
        <v>10</v>
      </c>
      <c r="D75">
        <v>32</v>
      </c>
      <c r="E75">
        <v>31.2</v>
      </c>
      <c r="F75">
        <v>14</v>
      </c>
      <c r="G75">
        <v>15</v>
      </c>
      <c r="H75">
        <v>93.3</v>
      </c>
      <c r="I75">
        <v>7</v>
      </c>
      <c r="J75">
        <v>8</v>
      </c>
      <c r="K75">
        <v>12</v>
      </c>
      <c r="L75">
        <v>7</v>
      </c>
      <c r="M75">
        <v>1.714</v>
      </c>
      <c r="N75">
        <v>1</v>
      </c>
      <c r="O75">
        <v>3</v>
      </c>
      <c r="P75">
        <v>41</v>
      </c>
    </row>
    <row r="76" spans="1:16" ht="12.75">
      <c r="A76" t="s">
        <v>72</v>
      </c>
      <c r="B76">
        <v>3</v>
      </c>
      <c r="C76">
        <v>11</v>
      </c>
      <c r="D76">
        <v>23</v>
      </c>
      <c r="E76">
        <v>47.8</v>
      </c>
      <c r="F76">
        <v>15</v>
      </c>
      <c r="G76">
        <v>15</v>
      </c>
      <c r="H76">
        <v>100</v>
      </c>
      <c r="I76">
        <v>1</v>
      </c>
      <c r="J76">
        <v>26</v>
      </c>
      <c r="K76">
        <v>6</v>
      </c>
      <c r="L76">
        <v>1</v>
      </c>
      <c r="M76">
        <v>6</v>
      </c>
      <c r="N76">
        <v>4</v>
      </c>
      <c r="O76">
        <v>0</v>
      </c>
      <c r="P76">
        <v>38</v>
      </c>
    </row>
    <row r="77" spans="1:16" ht="12.75">
      <c r="A77" t="s">
        <v>73</v>
      </c>
      <c r="B77">
        <v>3</v>
      </c>
      <c r="C77">
        <v>11</v>
      </c>
      <c r="D77">
        <v>36</v>
      </c>
      <c r="E77">
        <v>30.6</v>
      </c>
      <c r="F77">
        <v>8</v>
      </c>
      <c r="G77">
        <v>11</v>
      </c>
      <c r="H77">
        <v>72.7</v>
      </c>
      <c r="I77">
        <v>4</v>
      </c>
      <c r="J77">
        <v>6</v>
      </c>
      <c r="K77">
        <v>8</v>
      </c>
      <c r="L77">
        <v>6</v>
      </c>
      <c r="M77">
        <v>1.333</v>
      </c>
      <c r="N77">
        <v>1</v>
      </c>
      <c r="O77">
        <v>2</v>
      </c>
      <c r="P77">
        <v>34</v>
      </c>
    </row>
    <row r="78" spans="1:16" ht="12.75">
      <c r="A78" t="s">
        <v>74</v>
      </c>
      <c r="B78">
        <v>4</v>
      </c>
      <c r="C78">
        <v>11</v>
      </c>
      <c r="D78">
        <v>35</v>
      </c>
      <c r="E78">
        <v>31.4</v>
      </c>
      <c r="F78">
        <v>5</v>
      </c>
      <c r="G78">
        <v>7</v>
      </c>
      <c r="H78">
        <v>71.4</v>
      </c>
      <c r="I78">
        <v>0</v>
      </c>
      <c r="J78">
        <v>22</v>
      </c>
      <c r="K78">
        <v>2</v>
      </c>
      <c r="L78">
        <v>6</v>
      </c>
      <c r="M78">
        <v>0.333</v>
      </c>
      <c r="N78">
        <v>0</v>
      </c>
      <c r="O78">
        <v>0</v>
      </c>
      <c r="P78">
        <v>27</v>
      </c>
    </row>
    <row r="79" spans="1:16" ht="12.75">
      <c r="A79" t="s">
        <v>75</v>
      </c>
      <c r="B79">
        <v>3</v>
      </c>
      <c r="C79">
        <v>11</v>
      </c>
      <c r="D79">
        <v>26</v>
      </c>
      <c r="E79">
        <v>42.3</v>
      </c>
      <c r="F79">
        <v>5</v>
      </c>
      <c r="G79">
        <v>6</v>
      </c>
      <c r="H79">
        <v>83.3</v>
      </c>
      <c r="I79">
        <v>1</v>
      </c>
      <c r="J79">
        <v>7</v>
      </c>
      <c r="K79">
        <v>1</v>
      </c>
      <c r="L79">
        <v>4</v>
      </c>
      <c r="M79">
        <v>0.25</v>
      </c>
      <c r="N79">
        <v>1</v>
      </c>
      <c r="O79">
        <v>0</v>
      </c>
      <c r="P79">
        <v>28</v>
      </c>
    </row>
    <row r="80" spans="1:26" s="5" customFormat="1" ht="11.25">
      <c r="A80" s="1" t="s">
        <v>217</v>
      </c>
      <c r="B80" s="4">
        <f>SUM(B72:B79)</f>
        <v>28</v>
      </c>
      <c r="C80" s="4">
        <f>SUM(C72:C79)</f>
        <v>117</v>
      </c>
      <c r="D80" s="4">
        <f>SUM(D72:D79)</f>
        <v>291</v>
      </c>
      <c r="E80" s="13">
        <f>+C80/D80</f>
        <v>0.4020618556701031</v>
      </c>
      <c r="F80" s="4">
        <f>SUM(F72:F79)</f>
        <v>84</v>
      </c>
      <c r="G80" s="4">
        <f>SUM(G72:G79)</f>
        <v>107</v>
      </c>
      <c r="H80" s="13">
        <f>+F80/G80</f>
        <v>0.7850467289719626</v>
      </c>
      <c r="I80" s="4">
        <f>SUM(I72:I79)</f>
        <v>24</v>
      </c>
      <c r="J80" s="4">
        <f>SUM(J72:J79)</f>
        <v>145</v>
      </c>
      <c r="K80" s="4">
        <f>SUM(K72:K79)</f>
        <v>62</v>
      </c>
      <c r="L80" s="4">
        <f>SUM(L72:L79)</f>
        <v>45</v>
      </c>
      <c r="M80" s="13">
        <f>+K80/L80</f>
        <v>1.3777777777777778</v>
      </c>
      <c r="N80" s="4">
        <f>SUM(N72:N79)</f>
        <v>19</v>
      </c>
      <c r="O80" s="4">
        <f>SUM(O72:O79)</f>
        <v>18</v>
      </c>
      <c r="P80" s="4">
        <f>SUM(P72:P79)</f>
        <v>342</v>
      </c>
      <c r="Q80" s="14">
        <f>SUM(R80:Z80)</f>
        <v>1388.2</v>
      </c>
      <c r="R80" s="15">
        <f>+P80</f>
        <v>342</v>
      </c>
      <c r="S80" s="15">
        <f>+J80*1.7</f>
        <v>246.5</v>
      </c>
      <c r="T80" s="15">
        <f>+K80*3</f>
        <v>186</v>
      </c>
      <c r="U80" s="15">
        <f>+I80*4</f>
        <v>96</v>
      </c>
      <c r="V80" s="15">
        <f>O80*4.4</f>
        <v>79.2</v>
      </c>
      <c r="W80" s="15">
        <f>+N80*6.5</f>
        <v>123.5</v>
      </c>
      <c r="X80" s="3">
        <f>IF(E80&lt;0.414,70,IF(E80&lt;0.427,85,IF(E80&lt;0.437,100,IF(E80&lt;0.444,115,IF(E80&lt;0.452,130,IF(E80&lt;0.46,145,IF(E80&lt;0.469,160,IF(E80&lt;0.481,175,190))))))))</f>
        <v>70</v>
      </c>
      <c r="Y80" s="3">
        <f>IF(H80&lt;0.687,70,IF(H80&lt;0.719,85,IF(H80&lt;0.74,100,IF(H80&lt;0.758,115,IF(H80&lt;0.776,130,IF(H80&lt;0.789,145,IF(H80&lt;0.804,160,IF(H80&lt;0.827,175,190))))))))</f>
        <v>145</v>
      </c>
      <c r="Z80" s="3">
        <f>IF(M80&lt;1.15,70,IF(M80&lt;1.29,85,IF(M80&lt;1.4,100,IF(M80&lt;1.5,115,IF(M80&lt;1.59,130,IF(M80&lt;1.72,145,IF(M80&lt;1.89,160,IF(M80&lt;2.09,175,190))))))))</f>
        <v>100</v>
      </c>
    </row>
    <row r="81" ht="12.75">
      <c r="A81" t="s">
        <v>193</v>
      </c>
    </row>
    <row r="82" spans="1:16" ht="12.75">
      <c r="A82" t="s">
        <v>0</v>
      </c>
      <c r="B82" t="s">
        <v>1</v>
      </c>
      <c r="C82" t="s">
        <v>2</v>
      </c>
      <c r="D82" t="s">
        <v>3</v>
      </c>
      <c r="E82" t="s">
        <v>4</v>
      </c>
      <c r="F82" t="s">
        <v>5</v>
      </c>
      <c r="G82" t="s">
        <v>6</v>
      </c>
      <c r="H82" t="s">
        <v>7</v>
      </c>
      <c r="I82" t="s">
        <v>8</v>
      </c>
      <c r="J82" t="s">
        <v>9</v>
      </c>
      <c r="K82" t="s">
        <v>10</v>
      </c>
      <c r="L82" t="s">
        <v>11</v>
      </c>
      <c r="M82" t="s">
        <v>12</v>
      </c>
      <c r="N82" t="s">
        <v>13</v>
      </c>
      <c r="O82" t="s">
        <v>14</v>
      </c>
      <c r="P82" t="s">
        <v>15</v>
      </c>
    </row>
    <row r="83" spans="1:16" ht="12.75">
      <c r="A83" t="s">
        <v>76</v>
      </c>
      <c r="B83">
        <v>3</v>
      </c>
      <c r="C83">
        <v>17</v>
      </c>
      <c r="D83">
        <v>30</v>
      </c>
      <c r="E83">
        <v>56.7</v>
      </c>
      <c r="F83">
        <v>20</v>
      </c>
      <c r="G83">
        <v>23</v>
      </c>
      <c r="H83">
        <v>87</v>
      </c>
      <c r="I83">
        <v>6</v>
      </c>
      <c r="J83">
        <v>16</v>
      </c>
      <c r="K83">
        <v>19</v>
      </c>
      <c r="L83">
        <v>8</v>
      </c>
      <c r="M83">
        <v>2.375</v>
      </c>
      <c r="N83">
        <v>2</v>
      </c>
      <c r="O83">
        <v>9</v>
      </c>
      <c r="P83">
        <v>60</v>
      </c>
    </row>
    <row r="84" spans="1:16" ht="12.75">
      <c r="A84" t="s">
        <v>77</v>
      </c>
      <c r="B84">
        <v>4</v>
      </c>
      <c r="C84">
        <v>21</v>
      </c>
      <c r="D84">
        <v>40</v>
      </c>
      <c r="E84">
        <v>52.5</v>
      </c>
      <c r="F84">
        <v>19</v>
      </c>
      <c r="G84">
        <v>28</v>
      </c>
      <c r="H84">
        <v>67.9</v>
      </c>
      <c r="I84">
        <v>1</v>
      </c>
      <c r="J84">
        <v>38</v>
      </c>
      <c r="K84">
        <v>11</v>
      </c>
      <c r="L84">
        <v>9</v>
      </c>
      <c r="M84">
        <v>1.222</v>
      </c>
      <c r="N84">
        <v>7</v>
      </c>
      <c r="O84">
        <v>2</v>
      </c>
      <c r="P84">
        <v>62</v>
      </c>
    </row>
    <row r="85" spans="1:16" ht="12.75">
      <c r="A85" t="s">
        <v>78</v>
      </c>
      <c r="B85">
        <v>4</v>
      </c>
      <c r="C85">
        <v>18</v>
      </c>
      <c r="D85">
        <v>41</v>
      </c>
      <c r="E85">
        <v>43.9</v>
      </c>
      <c r="F85">
        <v>12</v>
      </c>
      <c r="G85">
        <v>13</v>
      </c>
      <c r="H85">
        <v>92.3</v>
      </c>
      <c r="I85">
        <v>2</v>
      </c>
      <c r="J85">
        <v>19</v>
      </c>
      <c r="K85">
        <v>15</v>
      </c>
      <c r="L85">
        <v>10</v>
      </c>
      <c r="M85">
        <v>1.5</v>
      </c>
      <c r="N85">
        <v>0</v>
      </c>
      <c r="O85">
        <v>8</v>
      </c>
      <c r="P85">
        <v>50</v>
      </c>
    </row>
    <row r="86" spans="1:16" ht="12.75">
      <c r="A86" t="s">
        <v>79</v>
      </c>
      <c r="B86">
        <v>3</v>
      </c>
      <c r="C86">
        <v>5</v>
      </c>
      <c r="D86">
        <v>11</v>
      </c>
      <c r="E86">
        <v>45.5</v>
      </c>
      <c r="F86">
        <v>9</v>
      </c>
      <c r="G86">
        <v>10</v>
      </c>
      <c r="H86">
        <v>90</v>
      </c>
      <c r="I86">
        <v>0</v>
      </c>
      <c r="J86">
        <v>10</v>
      </c>
      <c r="K86">
        <v>17</v>
      </c>
      <c r="L86">
        <v>3</v>
      </c>
      <c r="M86">
        <v>5.667</v>
      </c>
      <c r="N86">
        <v>0</v>
      </c>
      <c r="O86">
        <v>3</v>
      </c>
      <c r="P86">
        <v>19</v>
      </c>
    </row>
    <row r="87" spans="1:16" ht="12.75">
      <c r="A87" t="s">
        <v>80</v>
      </c>
      <c r="B87">
        <v>3</v>
      </c>
      <c r="C87">
        <v>6</v>
      </c>
      <c r="D87">
        <v>10</v>
      </c>
      <c r="E87">
        <v>60</v>
      </c>
      <c r="F87">
        <v>3</v>
      </c>
      <c r="G87">
        <v>6</v>
      </c>
      <c r="H87">
        <v>50</v>
      </c>
      <c r="I87">
        <v>0</v>
      </c>
      <c r="J87">
        <v>15</v>
      </c>
      <c r="K87">
        <v>2</v>
      </c>
      <c r="L87">
        <v>5</v>
      </c>
      <c r="M87">
        <v>0.4</v>
      </c>
      <c r="N87">
        <v>7</v>
      </c>
      <c r="O87">
        <v>1</v>
      </c>
      <c r="P87">
        <v>15</v>
      </c>
    </row>
    <row r="88" spans="1:16" ht="12.75">
      <c r="A88" t="s">
        <v>81</v>
      </c>
      <c r="B88">
        <v>4</v>
      </c>
      <c r="C88">
        <v>12</v>
      </c>
      <c r="D88">
        <v>31</v>
      </c>
      <c r="E88">
        <v>38.7</v>
      </c>
      <c r="F88">
        <v>3</v>
      </c>
      <c r="G88">
        <v>3</v>
      </c>
      <c r="H88">
        <v>100</v>
      </c>
      <c r="I88">
        <v>4</v>
      </c>
      <c r="J88">
        <v>10</v>
      </c>
      <c r="K88">
        <v>9</v>
      </c>
      <c r="L88">
        <v>2</v>
      </c>
      <c r="M88">
        <v>4.5</v>
      </c>
      <c r="N88">
        <v>0</v>
      </c>
      <c r="O88">
        <v>0</v>
      </c>
      <c r="P88">
        <v>31</v>
      </c>
    </row>
    <row r="89" spans="1:16" ht="12.75">
      <c r="A89" t="s">
        <v>82</v>
      </c>
      <c r="B89">
        <v>1</v>
      </c>
      <c r="C89">
        <v>9</v>
      </c>
      <c r="D89">
        <v>16</v>
      </c>
      <c r="E89">
        <v>56.2</v>
      </c>
      <c r="F89">
        <v>1</v>
      </c>
      <c r="G89">
        <v>2</v>
      </c>
      <c r="H89">
        <v>50</v>
      </c>
      <c r="I89">
        <v>0</v>
      </c>
      <c r="J89">
        <v>5</v>
      </c>
      <c r="K89">
        <v>5</v>
      </c>
      <c r="L89">
        <v>2</v>
      </c>
      <c r="M89">
        <v>2.5</v>
      </c>
      <c r="N89">
        <v>0</v>
      </c>
      <c r="O89">
        <v>3</v>
      </c>
      <c r="P89">
        <v>19</v>
      </c>
    </row>
    <row r="90" spans="1:16" ht="12.75">
      <c r="A90" t="s">
        <v>83</v>
      </c>
      <c r="B90">
        <v>1</v>
      </c>
      <c r="C90">
        <v>5</v>
      </c>
      <c r="D90">
        <v>9</v>
      </c>
      <c r="E90">
        <v>55.6</v>
      </c>
      <c r="F90">
        <v>5</v>
      </c>
      <c r="G90">
        <v>11</v>
      </c>
      <c r="H90">
        <v>45.5</v>
      </c>
      <c r="I90">
        <v>0</v>
      </c>
      <c r="J90">
        <v>14</v>
      </c>
      <c r="K90">
        <v>0</v>
      </c>
      <c r="L90">
        <v>1</v>
      </c>
      <c r="M90">
        <v>0</v>
      </c>
      <c r="N90">
        <v>2</v>
      </c>
      <c r="O90">
        <v>0</v>
      </c>
      <c r="P90">
        <v>15</v>
      </c>
    </row>
    <row r="91" spans="1:16" ht="12.75">
      <c r="A91" t="s">
        <v>84</v>
      </c>
      <c r="B91">
        <v>2</v>
      </c>
      <c r="C91">
        <v>3</v>
      </c>
      <c r="D91">
        <v>4</v>
      </c>
      <c r="E91">
        <v>75</v>
      </c>
      <c r="F91">
        <v>0</v>
      </c>
      <c r="G91">
        <v>0</v>
      </c>
      <c r="H91">
        <v>0</v>
      </c>
      <c r="I91">
        <v>0</v>
      </c>
      <c r="J91">
        <v>7</v>
      </c>
      <c r="K91">
        <v>1</v>
      </c>
      <c r="L91">
        <v>4</v>
      </c>
      <c r="M91">
        <v>0.25</v>
      </c>
      <c r="N91">
        <v>0</v>
      </c>
      <c r="O91">
        <v>0</v>
      </c>
      <c r="P91">
        <v>6</v>
      </c>
    </row>
    <row r="92" spans="1:26" s="5" customFormat="1" ht="11.25">
      <c r="A92" s="1" t="s">
        <v>216</v>
      </c>
      <c r="B92" s="4">
        <f>SUM(B83:B91)</f>
        <v>25</v>
      </c>
      <c r="C92" s="4">
        <f>SUM(C83:C91)</f>
        <v>96</v>
      </c>
      <c r="D92" s="4">
        <f>SUM(D83:D91)</f>
        <v>192</v>
      </c>
      <c r="E92" s="13">
        <f>+C92/D92</f>
        <v>0.5</v>
      </c>
      <c r="F92" s="4">
        <f>SUM(F83:F91)</f>
        <v>72</v>
      </c>
      <c r="G92" s="4">
        <f>SUM(G83:G91)</f>
        <v>96</v>
      </c>
      <c r="H92" s="13">
        <f>+F92/G92</f>
        <v>0.75</v>
      </c>
      <c r="I92" s="4">
        <f>SUM(I83:I91)</f>
        <v>13</v>
      </c>
      <c r="J92" s="4">
        <f>SUM(J83:J91)</f>
        <v>134</v>
      </c>
      <c r="K92" s="4">
        <f>SUM(K83:K91)</f>
        <v>79</v>
      </c>
      <c r="L92" s="4">
        <f>SUM(L83:L91)</f>
        <v>44</v>
      </c>
      <c r="M92" s="13">
        <f>+K92/L92</f>
        <v>1.7954545454545454</v>
      </c>
      <c r="N92" s="4">
        <f>SUM(N83:N91)</f>
        <v>18</v>
      </c>
      <c r="O92" s="4">
        <f>SUM(O83:O91)</f>
        <v>26</v>
      </c>
      <c r="P92" s="4">
        <f>SUM(P83:P91)</f>
        <v>277</v>
      </c>
      <c r="Q92" s="14">
        <f>SUM(R92:Z92)</f>
        <v>1490.1999999999998</v>
      </c>
      <c r="R92" s="15">
        <f>+P92</f>
        <v>277</v>
      </c>
      <c r="S92" s="15">
        <f>+J92*1.7</f>
        <v>227.79999999999998</v>
      </c>
      <c r="T92" s="15">
        <f>+K92*3</f>
        <v>237</v>
      </c>
      <c r="U92" s="15">
        <f>+I92*4</f>
        <v>52</v>
      </c>
      <c r="V92" s="15">
        <f>O92*4.4</f>
        <v>114.4</v>
      </c>
      <c r="W92" s="15">
        <f>+N92*6.5</f>
        <v>117</v>
      </c>
      <c r="X92" s="3">
        <f>IF(E92&lt;0.414,70,IF(E92&lt;0.427,85,IF(E92&lt;0.437,100,IF(E92&lt;0.444,115,IF(E92&lt;0.452,130,IF(E92&lt;0.46,145,IF(E92&lt;0.469,160,IF(E92&lt;0.481,175,190))))))))</f>
        <v>190</v>
      </c>
      <c r="Y92" s="3">
        <f>IF(H92&lt;0.687,70,IF(H92&lt;0.719,85,IF(H92&lt;0.74,100,IF(H92&lt;0.758,115,IF(H92&lt;0.776,130,IF(H92&lt;0.789,145,IF(H92&lt;0.804,160,IF(H92&lt;0.827,175,190))))))))</f>
        <v>115</v>
      </c>
      <c r="Z92" s="3">
        <f>IF(M92&lt;1.15,70,IF(M92&lt;1.29,85,IF(M92&lt;1.4,100,IF(M92&lt;1.5,115,IF(M92&lt;1.59,130,IF(M92&lt;1.72,145,IF(M92&lt;1.89,160,IF(M92&lt;2.09,175,190))))))))</f>
        <v>160</v>
      </c>
    </row>
    <row r="93" ht="12.75">
      <c r="A93" t="s">
        <v>194</v>
      </c>
    </row>
    <row r="94" spans="1:16" ht="12.75">
      <c r="A94" t="s">
        <v>0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  <c r="H94" t="s">
        <v>7</v>
      </c>
      <c r="I94" t="s">
        <v>8</v>
      </c>
      <c r="J94" t="s">
        <v>9</v>
      </c>
      <c r="K94" t="s">
        <v>10</v>
      </c>
      <c r="L94" t="s">
        <v>11</v>
      </c>
      <c r="M94" t="s">
        <v>12</v>
      </c>
      <c r="N94" t="s">
        <v>13</v>
      </c>
      <c r="O94" t="s">
        <v>14</v>
      </c>
      <c r="P94" t="s">
        <v>15</v>
      </c>
    </row>
    <row r="95" spans="1:16" ht="12.75">
      <c r="A95" t="s">
        <v>85</v>
      </c>
      <c r="B95">
        <v>5</v>
      </c>
      <c r="C95">
        <v>45</v>
      </c>
      <c r="D95">
        <v>91</v>
      </c>
      <c r="E95">
        <v>49.5</v>
      </c>
      <c r="F95">
        <v>49</v>
      </c>
      <c r="G95">
        <v>58</v>
      </c>
      <c r="H95">
        <v>84.5</v>
      </c>
      <c r="I95">
        <v>10</v>
      </c>
      <c r="J95">
        <v>48</v>
      </c>
      <c r="K95">
        <v>19</v>
      </c>
      <c r="L95">
        <v>15</v>
      </c>
      <c r="M95">
        <v>1.267</v>
      </c>
      <c r="N95">
        <v>5</v>
      </c>
      <c r="O95">
        <v>8</v>
      </c>
      <c r="P95">
        <v>149</v>
      </c>
    </row>
    <row r="96" spans="1:16" ht="12.75">
      <c r="A96" t="s">
        <v>86</v>
      </c>
      <c r="B96">
        <v>4</v>
      </c>
      <c r="C96">
        <v>17</v>
      </c>
      <c r="D96">
        <v>33</v>
      </c>
      <c r="E96">
        <v>51.5</v>
      </c>
      <c r="F96">
        <v>12</v>
      </c>
      <c r="G96">
        <v>13</v>
      </c>
      <c r="H96">
        <v>92.3</v>
      </c>
      <c r="I96">
        <v>5</v>
      </c>
      <c r="J96">
        <v>11</v>
      </c>
      <c r="K96">
        <v>31</v>
      </c>
      <c r="L96">
        <v>8</v>
      </c>
      <c r="M96">
        <v>3.875</v>
      </c>
      <c r="N96">
        <v>3</v>
      </c>
      <c r="O96">
        <v>6</v>
      </c>
      <c r="P96">
        <v>51</v>
      </c>
    </row>
    <row r="97" spans="1:16" ht="12.75">
      <c r="A97" t="s">
        <v>87</v>
      </c>
      <c r="B97">
        <v>3</v>
      </c>
      <c r="C97">
        <v>21</v>
      </c>
      <c r="D97">
        <v>42</v>
      </c>
      <c r="E97">
        <v>50</v>
      </c>
      <c r="F97">
        <v>23</v>
      </c>
      <c r="G97">
        <v>28</v>
      </c>
      <c r="H97">
        <v>82.1</v>
      </c>
      <c r="I97">
        <v>6</v>
      </c>
      <c r="J97">
        <v>13</v>
      </c>
      <c r="K97">
        <v>27</v>
      </c>
      <c r="L97">
        <v>10</v>
      </c>
      <c r="M97">
        <v>2.7</v>
      </c>
      <c r="N97">
        <v>1</v>
      </c>
      <c r="O97">
        <v>4</v>
      </c>
      <c r="P97">
        <v>71</v>
      </c>
    </row>
    <row r="98" spans="1:16" ht="12.75">
      <c r="A98" t="s">
        <v>88</v>
      </c>
      <c r="B98">
        <v>4</v>
      </c>
      <c r="C98">
        <v>12</v>
      </c>
      <c r="D98">
        <v>27</v>
      </c>
      <c r="E98">
        <v>44.4</v>
      </c>
      <c r="F98">
        <v>11</v>
      </c>
      <c r="G98">
        <v>14</v>
      </c>
      <c r="H98">
        <v>78.6</v>
      </c>
      <c r="I98">
        <v>3</v>
      </c>
      <c r="J98">
        <v>27</v>
      </c>
      <c r="K98">
        <v>10</v>
      </c>
      <c r="L98">
        <v>8</v>
      </c>
      <c r="M98">
        <v>1.25</v>
      </c>
      <c r="N98">
        <v>6</v>
      </c>
      <c r="O98">
        <v>6</v>
      </c>
      <c r="P98">
        <v>38</v>
      </c>
    </row>
    <row r="99" spans="1:16" ht="12.75">
      <c r="A99" t="s">
        <v>89</v>
      </c>
      <c r="B99">
        <v>4</v>
      </c>
      <c r="C99">
        <v>27</v>
      </c>
      <c r="D99">
        <v>60</v>
      </c>
      <c r="E99">
        <v>45</v>
      </c>
      <c r="F99">
        <v>11</v>
      </c>
      <c r="G99">
        <v>12</v>
      </c>
      <c r="H99">
        <v>91.7</v>
      </c>
      <c r="I99">
        <v>10</v>
      </c>
      <c r="J99">
        <v>18</v>
      </c>
      <c r="K99">
        <v>4</v>
      </c>
      <c r="L99">
        <v>9</v>
      </c>
      <c r="M99">
        <v>0.444</v>
      </c>
      <c r="N99">
        <v>1</v>
      </c>
      <c r="O99">
        <v>5</v>
      </c>
      <c r="P99">
        <v>75</v>
      </c>
    </row>
    <row r="100" spans="1:16" ht="12.75">
      <c r="A100" t="s">
        <v>90</v>
      </c>
      <c r="B100">
        <v>3</v>
      </c>
      <c r="C100">
        <v>19</v>
      </c>
      <c r="D100">
        <v>37</v>
      </c>
      <c r="E100">
        <v>51.4</v>
      </c>
      <c r="F100">
        <v>6</v>
      </c>
      <c r="G100">
        <v>6</v>
      </c>
      <c r="H100">
        <v>100</v>
      </c>
      <c r="I100">
        <v>3</v>
      </c>
      <c r="J100">
        <v>8</v>
      </c>
      <c r="K100">
        <v>19</v>
      </c>
      <c r="L100">
        <v>7</v>
      </c>
      <c r="M100">
        <v>2.714</v>
      </c>
      <c r="N100">
        <v>0</v>
      </c>
      <c r="O100">
        <v>2</v>
      </c>
      <c r="P100">
        <v>47</v>
      </c>
    </row>
    <row r="101" spans="1:16" ht="12.75">
      <c r="A101" t="s">
        <v>91</v>
      </c>
      <c r="B101">
        <v>3</v>
      </c>
      <c r="C101">
        <v>11</v>
      </c>
      <c r="D101">
        <v>26</v>
      </c>
      <c r="E101">
        <v>42.3</v>
      </c>
      <c r="F101">
        <v>5</v>
      </c>
      <c r="G101">
        <v>6</v>
      </c>
      <c r="H101">
        <v>83.3</v>
      </c>
      <c r="I101">
        <v>0</v>
      </c>
      <c r="J101">
        <v>21</v>
      </c>
      <c r="K101">
        <v>6</v>
      </c>
      <c r="L101">
        <v>0</v>
      </c>
      <c r="M101">
        <v>0</v>
      </c>
      <c r="N101">
        <v>1</v>
      </c>
      <c r="O101">
        <v>0</v>
      </c>
      <c r="P101">
        <v>27</v>
      </c>
    </row>
    <row r="102" spans="1:16" ht="12.75">
      <c r="A102" t="s">
        <v>92</v>
      </c>
      <c r="B102">
        <v>1</v>
      </c>
      <c r="C102">
        <v>7</v>
      </c>
      <c r="D102">
        <v>15</v>
      </c>
      <c r="E102">
        <v>46.7</v>
      </c>
      <c r="F102">
        <v>1</v>
      </c>
      <c r="G102">
        <v>1</v>
      </c>
      <c r="H102">
        <v>100</v>
      </c>
      <c r="I102">
        <v>1</v>
      </c>
      <c r="J102">
        <v>9</v>
      </c>
      <c r="K102">
        <v>4</v>
      </c>
      <c r="L102">
        <v>6</v>
      </c>
      <c r="M102">
        <v>0.667</v>
      </c>
      <c r="N102">
        <v>0</v>
      </c>
      <c r="O102">
        <v>3</v>
      </c>
      <c r="P102">
        <v>16</v>
      </c>
    </row>
    <row r="103" spans="1:16" ht="12.75">
      <c r="A103" t="s">
        <v>93</v>
      </c>
      <c r="B103">
        <v>1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2</v>
      </c>
      <c r="K103">
        <v>1</v>
      </c>
      <c r="L103">
        <v>2</v>
      </c>
      <c r="M103">
        <v>0.5</v>
      </c>
      <c r="N103">
        <v>0</v>
      </c>
      <c r="O103">
        <v>0</v>
      </c>
      <c r="P103">
        <v>0</v>
      </c>
    </row>
    <row r="104" spans="1:26" s="5" customFormat="1" ht="11.25">
      <c r="A104" s="1" t="s">
        <v>216</v>
      </c>
      <c r="B104" s="4">
        <f>SUM(B95:B103)</f>
        <v>28</v>
      </c>
      <c r="C104" s="4">
        <f>SUM(C95:C103)</f>
        <v>159</v>
      </c>
      <c r="D104" s="4">
        <f>SUM(D95:D103)</f>
        <v>332</v>
      </c>
      <c r="E104" s="13">
        <f>+C104/D104</f>
        <v>0.4789156626506024</v>
      </c>
      <c r="F104" s="4">
        <f>SUM(F95:F103)</f>
        <v>118</v>
      </c>
      <c r="G104" s="4">
        <f>SUM(G95:G103)</f>
        <v>138</v>
      </c>
      <c r="H104" s="13">
        <f>+F104/G104</f>
        <v>0.855072463768116</v>
      </c>
      <c r="I104" s="4">
        <f>SUM(I95:I103)</f>
        <v>38</v>
      </c>
      <c r="J104" s="4">
        <f>SUM(J95:J103)</f>
        <v>157</v>
      </c>
      <c r="K104" s="4">
        <f>SUM(K95:K103)</f>
        <v>121</v>
      </c>
      <c r="L104" s="4">
        <f>SUM(L95:L103)</f>
        <v>65</v>
      </c>
      <c r="M104" s="13">
        <f>+K104/L104</f>
        <v>1.8615384615384616</v>
      </c>
      <c r="N104" s="4">
        <f>SUM(N95:N103)</f>
        <v>17</v>
      </c>
      <c r="O104" s="4">
        <f>SUM(O95:O103)</f>
        <v>34</v>
      </c>
      <c r="P104" s="4">
        <f>SUM(P95:P103)</f>
        <v>474</v>
      </c>
      <c r="Q104" s="14">
        <f>SUM(R104:Z104)</f>
        <v>2041</v>
      </c>
      <c r="R104" s="15">
        <f>+P104</f>
        <v>474</v>
      </c>
      <c r="S104" s="15">
        <f>+J104*1.7</f>
        <v>266.9</v>
      </c>
      <c r="T104" s="15">
        <f>+K104*3</f>
        <v>363</v>
      </c>
      <c r="U104" s="15">
        <f>+I104*4</f>
        <v>152</v>
      </c>
      <c r="V104" s="15">
        <f>O104*4.4</f>
        <v>149.60000000000002</v>
      </c>
      <c r="W104" s="15">
        <f>+N104*6.5</f>
        <v>110.5</v>
      </c>
      <c r="X104" s="3">
        <f>IF(E104&lt;0.414,70,IF(E104&lt;0.427,85,IF(E104&lt;0.437,100,IF(E104&lt;0.444,115,IF(E104&lt;0.452,130,IF(E104&lt;0.46,145,IF(E104&lt;0.469,160,IF(E104&lt;0.481,175,190))))))))</f>
        <v>175</v>
      </c>
      <c r="Y104" s="3">
        <f>IF(H104&lt;0.687,70,IF(H104&lt;0.719,85,IF(H104&lt;0.74,100,IF(H104&lt;0.758,115,IF(H104&lt;0.776,130,IF(H104&lt;0.789,145,IF(H104&lt;0.804,160,IF(H104&lt;0.827,175,190))))))))</f>
        <v>190</v>
      </c>
      <c r="Z104" s="3">
        <f>IF(M104&lt;1.15,70,IF(M104&lt;1.29,85,IF(M104&lt;1.4,100,IF(M104&lt;1.5,115,IF(M104&lt;1.59,130,IF(M104&lt;1.72,145,IF(M104&lt;1.89,160,IF(M104&lt;2.09,175,190))))))))</f>
        <v>160</v>
      </c>
    </row>
    <row r="105" ht="12.75">
      <c r="A105" t="s">
        <v>195</v>
      </c>
    </row>
    <row r="106" spans="1:16" ht="12.75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H106" t="s">
        <v>7</v>
      </c>
      <c r="I106" t="s">
        <v>8</v>
      </c>
      <c r="J106" t="s">
        <v>9</v>
      </c>
      <c r="K106" t="s">
        <v>10</v>
      </c>
      <c r="L106" t="s">
        <v>11</v>
      </c>
      <c r="M106" t="s">
        <v>12</v>
      </c>
      <c r="N106" t="s">
        <v>13</v>
      </c>
      <c r="O106" t="s">
        <v>14</v>
      </c>
      <c r="P106" t="s">
        <v>15</v>
      </c>
    </row>
    <row r="107" spans="1:16" ht="12.75">
      <c r="A107" t="s">
        <v>94</v>
      </c>
      <c r="B107">
        <v>4</v>
      </c>
      <c r="C107">
        <v>24</v>
      </c>
      <c r="D107">
        <v>54</v>
      </c>
      <c r="E107">
        <v>44.4</v>
      </c>
      <c r="F107">
        <v>11</v>
      </c>
      <c r="G107">
        <v>15</v>
      </c>
      <c r="H107">
        <v>73.3</v>
      </c>
      <c r="I107">
        <v>8</v>
      </c>
      <c r="J107">
        <v>17</v>
      </c>
      <c r="K107">
        <v>23</v>
      </c>
      <c r="L107">
        <v>8</v>
      </c>
      <c r="M107">
        <v>2.875</v>
      </c>
      <c r="N107">
        <v>0</v>
      </c>
      <c r="O107">
        <v>7</v>
      </c>
      <c r="P107">
        <v>67</v>
      </c>
    </row>
    <row r="108" spans="1:16" ht="12.75">
      <c r="A108" t="s">
        <v>95</v>
      </c>
      <c r="B108">
        <v>4</v>
      </c>
      <c r="C108">
        <v>25</v>
      </c>
      <c r="D108">
        <v>43</v>
      </c>
      <c r="E108">
        <v>58.1</v>
      </c>
      <c r="F108">
        <v>26</v>
      </c>
      <c r="G108">
        <v>36</v>
      </c>
      <c r="H108">
        <v>72.2</v>
      </c>
      <c r="I108">
        <v>0</v>
      </c>
      <c r="J108">
        <v>27</v>
      </c>
      <c r="K108">
        <v>13</v>
      </c>
      <c r="L108">
        <v>7</v>
      </c>
      <c r="M108">
        <v>1.857</v>
      </c>
      <c r="N108">
        <v>6</v>
      </c>
      <c r="O108">
        <v>4</v>
      </c>
      <c r="P108">
        <v>76</v>
      </c>
    </row>
    <row r="109" spans="1:16" ht="12.75">
      <c r="A109" t="s">
        <v>96</v>
      </c>
      <c r="B109">
        <v>3</v>
      </c>
      <c r="C109">
        <v>12</v>
      </c>
      <c r="D109">
        <v>37</v>
      </c>
      <c r="E109">
        <v>32.4</v>
      </c>
      <c r="F109">
        <v>8</v>
      </c>
      <c r="G109">
        <v>8</v>
      </c>
      <c r="H109">
        <v>100</v>
      </c>
      <c r="I109">
        <v>0</v>
      </c>
      <c r="J109">
        <v>15</v>
      </c>
      <c r="K109">
        <v>24</v>
      </c>
      <c r="L109">
        <v>9</v>
      </c>
      <c r="M109">
        <v>2.667</v>
      </c>
      <c r="N109">
        <v>2</v>
      </c>
      <c r="O109">
        <v>2</v>
      </c>
      <c r="P109">
        <v>32</v>
      </c>
    </row>
    <row r="110" spans="1:16" ht="12.75">
      <c r="A110" t="s">
        <v>97</v>
      </c>
      <c r="B110">
        <v>3</v>
      </c>
      <c r="C110">
        <v>20</v>
      </c>
      <c r="D110">
        <v>46</v>
      </c>
      <c r="E110">
        <v>43.5</v>
      </c>
      <c r="F110">
        <v>4</v>
      </c>
      <c r="G110">
        <v>4</v>
      </c>
      <c r="H110">
        <v>100</v>
      </c>
      <c r="I110">
        <v>8</v>
      </c>
      <c r="J110">
        <v>11</v>
      </c>
      <c r="K110">
        <v>5</v>
      </c>
      <c r="L110">
        <v>7</v>
      </c>
      <c r="M110">
        <v>0.714</v>
      </c>
      <c r="N110">
        <v>2</v>
      </c>
      <c r="O110">
        <v>0</v>
      </c>
      <c r="P110">
        <v>52</v>
      </c>
    </row>
    <row r="111" spans="1:16" ht="12.75">
      <c r="A111" t="s">
        <v>98</v>
      </c>
      <c r="B111">
        <v>4</v>
      </c>
      <c r="C111">
        <v>9</v>
      </c>
      <c r="D111">
        <v>19</v>
      </c>
      <c r="E111">
        <v>47.4</v>
      </c>
      <c r="F111">
        <v>4</v>
      </c>
      <c r="G111">
        <v>6</v>
      </c>
      <c r="H111">
        <v>66.7</v>
      </c>
      <c r="I111">
        <v>0</v>
      </c>
      <c r="J111">
        <v>26</v>
      </c>
      <c r="K111">
        <v>4</v>
      </c>
      <c r="L111">
        <v>4</v>
      </c>
      <c r="M111">
        <v>1</v>
      </c>
      <c r="N111">
        <v>6</v>
      </c>
      <c r="O111">
        <v>0</v>
      </c>
      <c r="P111">
        <v>22</v>
      </c>
    </row>
    <row r="112" spans="1:16" ht="12.75">
      <c r="A112" t="s">
        <v>99</v>
      </c>
      <c r="B112">
        <v>4</v>
      </c>
      <c r="C112">
        <v>13</v>
      </c>
      <c r="D112">
        <v>37</v>
      </c>
      <c r="E112">
        <v>35.1</v>
      </c>
      <c r="F112">
        <v>2</v>
      </c>
      <c r="G112">
        <v>5</v>
      </c>
      <c r="H112">
        <v>40</v>
      </c>
      <c r="I112">
        <v>4</v>
      </c>
      <c r="J112">
        <v>18</v>
      </c>
      <c r="K112">
        <v>6</v>
      </c>
      <c r="L112">
        <v>13</v>
      </c>
      <c r="M112">
        <v>0.462</v>
      </c>
      <c r="N112">
        <v>1</v>
      </c>
      <c r="O112">
        <v>3</v>
      </c>
      <c r="P112">
        <v>32</v>
      </c>
    </row>
    <row r="113" spans="1:16" ht="12.75">
      <c r="A113" t="s">
        <v>100</v>
      </c>
      <c r="B113">
        <v>2</v>
      </c>
      <c r="C113">
        <v>12</v>
      </c>
      <c r="D113">
        <v>32</v>
      </c>
      <c r="E113">
        <v>37.5</v>
      </c>
      <c r="F113">
        <v>6</v>
      </c>
      <c r="G113">
        <v>11</v>
      </c>
      <c r="H113">
        <v>54.5</v>
      </c>
      <c r="I113">
        <v>0</v>
      </c>
      <c r="J113">
        <v>17</v>
      </c>
      <c r="K113">
        <v>0</v>
      </c>
      <c r="L113">
        <v>8</v>
      </c>
      <c r="M113">
        <v>0</v>
      </c>
      <c r="N113">
        <v>6</v>
      </c>
      <c r="O113">
        <v>2</v>
      </c>
      <c r="P113">
        <v>30</v>
      </c>
    </row>
    <row r="114" spans="1:16" ht="12.75">
      <c r="A114" t="s">
        <v>101</v>
      </c>
      <c r="B114">
        <v>3</v>
      </c>
      <c r="C114">
        <v>10</v>
      </c>
      <c r="D114">
        <v>20</v>
      </c>
      <c r="E114">
        <v>50</v>
      </c>
      <c r="F114">
        <v>7</v>
      </c>
      <c r="G114">
        <v>9</v>
      </c>
      <c r="H114">
        <v>77.8</v>
      </c>
      <c r="I114">
        <v>0</v>
      </c>
      <c r="J114">
        <v>7</v>
      </c>
      <c r="K114">
        <v>10</v>
      </c>
      <c r="L114">
        <v>8</v>
      </c>
      <c r="M114">
        <v>1.25</v>
      </c>
      <c r="N114">
        <v>0</v>
      </c>
      <c r="O114">
        <v>1</v>
      </c>
      <c r="P114">
        <v>27</v>
      </c>
    </row>
    <row r="115" spans="1:16" ht="12.75">
      <c r="A115" t="s">
        <v>102</v>
      </c>
      <c r="B115">
        <v>2</v>
      </c>
      <c r="C115">
        <v>6</v>
      </c>
      <c r="D115">
        <v>12</v>
      </c>
      <c r="E115">
        <v>50</v>
      </c>
      <c r="F115">
        <v>7</v>
      </c>
      <c r="G115">
        <v>8</v>
      </c>
      <c r="H115">
        <v>87.5</v>
      </c>
      <c r="I115">
        <v>0</v>
      </c>
      <c r="J115">
        <v>4</v>
      </c>
      <c r="K115">
        <v>8</v>
      </c>
      <c r="L115">
        <v>5</v>
      </c>
      <c r="M115">
        <v>1.6</v>
      </c>
      <c r="N115">
        <v>0</v>
      </c>
      <c r="O115">
        <v>1</v>
      </c>
      <c r="P115">
        <v>19</v>
      </c>
    </row>
    <row r="116" spans="1:26" s="5" customFormat="1" ht="11.25">
      <c r="A116" s="1" t="s">
        <v>216</v>
      </c>
      <c r="B116" s="4">
        <f>SUM(B107:B115)</f>
        <v>29</v>
      </c>
      <c r="C116" s="4">
        <f>SUM(C107:C115)</f>
        <v>131</v>
      </c>
      <c r="D116" s="4">
        <f>SUM(D107:D115)</f>
        <v>300</v>
      </c>
      <c r="E116" s="13">
        <f>+C116/D116</f>
        <v>0.43666666666666665</v>
      </c>
      <c r="F116" s="4">
        <f>SUM(F107:F115)</f>
        <v>75</v>
      </c>
      <c r="G116" s="4">
        <f>SUM(G107:G115)</f>
        <v>102</v>
      </c>
      <c r="H116" s="13">
        <f>+F116/G116</f>
        <v>0.7352941176470589</v>
      </c>
      <c r="I116" s="4">
        <f>SUM(I107:I115)</f>
        <v>20</v>
      </c>
      <c r="J116" s="4">
        <f>SUM(J107:J115)</f>
        <v>142</v>
      </c>
      <c r="K116" s="4">
        <f>SUM(K107:K115)</f>
        <v>93</v>
      </c>
      <c r="L116" s="4">
        <f>SUM(L107:L115)</f>
        <v>69</v>
      </c>
      <c r="M116" s="13">
        <f>+K116/L116</f>
        <v>1.3478260869565217</v>
      </c>
      <c r="N116" s="4">
        <f>SUM(N107:N115)</f>
        <v>23</v>
      </c>
      <c r="O116" s="4">
        <f>SUM(O107:O115)</f>
        <v>20</v>
      </c>
      <c r="P116" s="4">
        <f>SUM(P107:P115)</f>
        <v>357</v>
      </c>
      <c r="Q116" s="14">
        <f>SUM(R116:Z116)</f>
        <v>1494.9</v>
      </c>
      <c r="R116" s="15">
        <f>+P116</f>
        <v>357</v>
      </c>
      <c r="S116" s="15">
        <f>+J116*1.7</f>
        <v>241.4</v>
      </c>
      <c r="T116" s="15">
        <f>+K116*3</f>
        <v>279</v>
      </c>
      <c r="U116" s="15">
        <f>+I116*4</f>
        <v>80</v>
      </c>
      <c r="V116" s="15">
        <f>O116*4.4</f>
        <v>88</v>
      </c>
      <c r="W116" s="15">
        <f>+N116*6.5</f>
        <v>149.5</v>
      </c>
      <c r="X116" s="3">
        <f>IF(E116&lt;0.414,70,IF(E116&lt;0.427,85,IF(E116&lt;0.437,100,IF(E116&lt;0.444,115,IF(E116&lt;0.452,130,IF(E116&lt;0.46,145,IF(E116&lt;0.469,160,IF(E116&lt;0.481,175,190))))))))</f>
        <v>100</v>
      </c>
      <c r="Y116" s="3">
        <f>IF(H116&lt;0.687,70,IF(H116&lt;0.719,85,IF(H116&lt;0.74,100,IF(H116&lt;0.758,115,IF(H116&lt;0.776,130,IF(H116&lt;0.789,145,IF(H116&lt;0.804,160,IF(H116&lt;0.827,175,190))))))))</f>
        <v>100</v>
      </c>
      <c r="Z116" s="3">
        <f>IF(M116&lt;1.15,70,IF(M116&lt;1.29,85,IF(M116&lt;1.4,100,IF(M116&lt;1.5,115,IF(M116&lt;1.59,130,IF(M116&lt;1.72,145,IF(M116&lt;1.89,160,IF(M116&lt;2.09,175,190))))))))</f>
        <v>100</v>
      </c>
    </row>
    <row r="117" ht="12.75">
      <c r="A117" t="s">
        <v>196</v>
      </c>
    </row>
    <row r="118" spans="1:16" ht="12.75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9</v>
      </c>
      <c r="K118" t="s">
        <v>10</v>
      </c>
      <c r="L118" t="s">
        <v>11</v>
      </c>
      <c r="M118" t="s">
        <v>12</v>
      </c>
      <c r="N118" t="s">
        <v>13</v>
      </c>
      <c r="O118" t="s">
        <v>14</v>
      </c>
      <c r="P118" t="s">
        <v>15</v>
      </c>
    </row>
    <row r="119" spans="1:16" ht="12.75">
      <c r="A119" t="s">
        <v>103</v>
      </c>
      <c r="B119">
        <v>3</v>
      </c>
      <c r="C119">
        <v>25</v>
      </c>
      <c r="D119">
        <v>50</v>
      </c>
      <c r="E119">
        <v>50</v>
      </c>
      <c r="F119">
        <v>16</v>
      </c>
      <c r="G119">
        <v>36</v>
      </c>
      <c r="H119">
        <v>44.4</v>
      </c>
      <c r="I119">
        <v>0</v>
      </c>
      <c r="J119">
        <v>49</v>
      </c>
      <c r="K119">
        <v>9</v>
      </c>
      <c r="L119">
        <v>5</v>
      </c>
      <c r="M119">
        <v>1.8</v>
      </c>
      <c r="N119">
        <v>10</v>
      </c>
      <c r="O119">
        <v>4</v>
      </c>
      <c r="P119">
        <v>66</v>
      </c>
    </row>
    <row r="120" spans="1:16" ht="12.75">
      <c r="A120" t="s">
        <v>104</v>
      </c>
      <c r="B120">
        <v>4</v>
      </c>
      <c r="C120">
        <v>17</v>
      </c>
      <c r="D120">
        <v>43</v>
      </c>
      <c r="E120">
        <v>39.5</v>
      </c>
      <c r="F120">
        <v>18</v>
      </c>
      <c r="G120">
        <v>25</v>
      </c>
      <c r="H120">
        <v>72</v>
      </c>
      <c r="I120">
        <v>5</v>
      </c>
      <c r="J120">
        <v>14</v>
      </c>
      <c r="K120">
        <v>28</v>
      </c>
      <c r="L120">
        <v>8</v>
      </c>
      <c r="M120">
        <v>3.5</v>
      </c>
      <c r="N120">
        <v>1</v>
      </c>
      <c r="O120">
        <v>5</v>
      </c>
      <c r="P120">
        <v>57</v>
      </c>
    </row>
    <row r="121" spans="1:16" ht="12.75">
      <c r="A121" t="s">
        <v>105</v>
      </c>
      <c r="B121">
        <v>4</v>
      </c>
      <c r="C121">
        <v>10</v>
      </c>
      <c r="D121">
        <v>22</v>
      </c>
      <c r="E121">
        <v>45.5</v>
      </c>
      <c r="F121">
        <v>10</v>
      </c>
      <c r="G121">
        <v>10</v>
      </c>
      <c r="H121">
        <v>100</v>
      </c>
      <c r="I121">
        <v>4</v>
      </c>
      <c r="J121">
        <v>26</v>
      </c>
      <c r="K121">
        <v>12</v>
      </c>
      <c r="L121">
        <v>10</v>
      </c>
      <c r="M121">
        <v>1.2</v>
      </c>
      <c r="N121">
        <v>1</v>
      </c>
      <c r="O121">
        <v>6</v>
      </c>
      <c r="P121">
        <v>34</v>
      </c>
    </row>
    <row r="122" spans="1:16" ht="12.75">
      <c r="A122" t="s">
        <v>106</v>
      </c>
      <c r="B122">
        <v>2</v>
      </c>
      <c r="C122">
        <v>17</v>
      </c>
      <c r="D122">
        <v>31</v>
      </c>
      <c r="E122">
        <v>54.8</v>
      </c>
      <c r="F122">
        <v>14</v>
      </c>
      <c r="G122">
        <v>14</v>
      </c>
      <c r="H122">
        <v>100</v>
      </c>
      <c r="I122">
        <v>3</v>
      </c>
      <c r="J122">
        <v>13</v>
      </c>
      <c r="K122">
        <v>11</v>
      </c>
      <c r="L122">
        <v>4</v>
      </c>
      <c r="M122">
        <v>2.75</v>
      </c>
      <c r="N122">
        <v>3</v>
      </c>
      <c r="O122">
        <v>2</v>
      </c>
      <c r="P122">
        <v>51</v>
      </c>
    </row>
    <row r="123" spans="1:16" ht="12.75">
      <c r="A123" t="s">
        <v>107</v>
      </c>
      <c r="B123">
        <v>4</v>
      </c>
      <c r="C123">
        <v>13</v>
      </c>
      <c r="D123">
        <v>35</v>
      </c>
      <c r="E123">
        <v>37.1</v>
      </c>
      <c r="F123">
        <v>9</v>
      </c>
      <c r="G123">
        <v>10</v>
      </c>
      <c r="H123">
        <v>90</v>
      </c>
      <c r="I123">
        <v>5</v>
      </c>
      <c r="J123">
        <v>16</v>
      </c>
      <c r="K123">
        <v>10</v>
      </c>
      <c r="L123">
        <v>1</v>
      </c>
      <c r="M123">
        <v>10</v>
      </c>
      <c r="N123">
        <v>1</v>
      </c>
      <c r="O123">
        <v>4</v>
      </c>
      <c r="P123">
        <v>40</v>
      </c>
    </row>
    <row r="124" spans="1:16" ht="12.75">
      <c r="A124" t="s">
        <v>108</v>
      </c>
      <c r="B124">
        <v>3</v>
      </c>
      <c r="C124">
        <v>16</v>
      </c>
      <c r="D124">
        <v>32</v>
      </c>
      <c r="E124">
        <v>50</v>
      </c>
      <c r="F124">
        <v>15</v>
      </c>
      <c r="G124">
        <v>17</v>
      </c>
      <c r="H124">
        <v>88.2</v>
      </c>
      <c r="I124">
        <v>0</v>
      </c>
      <c r="J124">
        <v>30</v>
      </c>
      <c r="K124">
        <v>4</v>
      </c>
      <c r="L124">
        <v>8</v>
      </c>
      <c r="M124">
        <v>0.5</v>
      </c>
      <c r="N124">
        <v>1</v>
      </c>
      <c r="O124">
        <v>2</v>
      </c>
      <c r="P124">
        <v>47</v>
      </c>
    </row>
    <row r="125" spans="1:16" ht="12.75">
      <c r="A125" t="s">
        <v>109</v>
      </c>
      <c r="B125">
        <v>5</v>
      </c>
      <c r="C125">
        <v>14</v>
      </c>
      <c r="D125">
        <v>34</v>
      </c>
      <c r="E125">
        <v>41.2</v>
      </c>
      <c r="F125">
        <v>1</v>
      </c>
      <c r="G125">
        <v>2</v>
      </c>
      <c r="H125">
        <v>50</v>
      </c>
      <c r="I125">
        <v>5</v>
      </c>
      <c r="J125">
        <v>7</v>
      </c>
      <c r="K125">
        <v>7</v>
      </c>
      <c r="L125">
        <v>7</v>
      </c>
      <c r="M125">
        <v>1</v>
      </c>
      <c r="N125">
        <v>1</v>
      </c>
      <c r="O125">
        <v>6</v>
      </c>
      <c r="P125">
        <v>34</v>
      </c>
    </row>
    <row r="126" spans="1:16" ht="12.75">
      <c r="A126" t="s">
        <v>110</v>
      </c>
      <c r="B126">
        <v>4</v>
      </c>
      <c r="C126">
        <v>1</v>
      </c>
      <c r="D126">
        <v>5</v>
      </c>
      <c r="E126">
        <v>20</v>
      </c>
      <c r="F126">
        <v>4</v>
      </c>
      <c r="G126">
        <v>7</v>
      </c>
      <c r="H126">
        <v>57.1</v>
      </c>
      <c r="I126">
        <v>0</v>
      </c>
      <c r="J126">
        <v>16</v>
      </c>
      <c r="K126">
        <v>3</v>
      </c>
      <c r="L126">
        <v>2</v>
      </c>
      <c r="M126">
        <v>1.5</v>
      </c>
      <c r="N126">
        <v>2</v>
      </c>
      <c r="O126">
        <v>2</v>
      </c>
      <c r="P126">
        <v>6</v>
      </c>
    </row>
    <row r="127" spans="1:26" s="5" customFormat="1" ht="11.25">
      <c r="A127" s="1" t="s">
        <v>217</v>
      </c>
      <c r="B127" s="4">
        <f>SUM(B119:B126)</f>
        <v>29</v>
      </c>
      <c r="C127" s="4">
        <f>SUM(C119:C126)</f>
        <v>113</v>
      </c>
      <c r="D127" s="4">
        <f>SUM(D119:D126)</f>
        <v>252</v>
      </c>
      <c r="E127" s="13">
        <f>+C127/D127</f>
        <v>0.44841269841269843</v>
      </c>
      <c r="F127" s="4">
        <f>SUM(F119:F126)</f>
        <v>87</v>
      </c>
      <c r="G127" s="4">
        <f>SUM(G119:G126)</f>
        <v>121</v>
      </c>
      <c r="H127" s="13">
        <f>+F127/G127</f>
        <v>0.71900826446281</v>
      </c>
      <c r="I127" s="4">
        <f>SUM(I119:I126)</f>
        <v>22</v>
      </c>
      <c r="J127" s="4">
        <f>SUM(J119:J126)</f>
        <v>171</v>
      </c>
      <c r="K127" s="4">
        <f>SUM(K119:K126)</f>
        <v>84</v>
      </c>
      <c r="L127" s="4">
        <f>SUM(L119:L126)</f>
        <v>45</v>
      </c>
      <c r="M127" s="13">
        <f>+K127/L127</f>
        <v>1.8666666666666667</v>
      </c>
      <c r="N127" s="4">
        <f>SUM(N119:N126)</f>
        <v>20</v>
      </c>
      <c r="O127" s="4">
        <f>SUM(O119:O126)</f>
        <v>31</v>
      </c>
      <c r="P127" s="4">
        <f>SUM(P119:P126)</f>
        <v>335</v>
      </c>
      <c r="Q127" s="14">
        <f>SUM(R127:Z127)</f>
        <v>1622.1000000000001</v>
      </c>
      <c r="R127" s="15">
        <f>+P127</f>
        <v>335</v>
      </c>
      <c r="S127" s="15">
        <f>+J127*1.7</f>
        <v>290.7</v>
      </c>
      <c r="T127" s="15">
        <f>+K127*3</f>
        <v>252</v>
      </c>
      <c r="U127" s="15">
        <f>+I127*4</f>
        <v>88</v>
      </c>
      <c r="V127" s="15">
        <f>O127*4.4</f>
        <v>136.4</v>
      </c>
      <c r="W127" s="15">
        <f>+N127*6.5</f>
        <v>130</v>
      </c>
      <c r="X127" s="3">
        <f>IF(E127&lt;0.414,70,IF(E127&lt;0.427,85,IF(E127&lt;0.437,100,IF(E127&lt;0.444,115,IF(E127&lt;0.452,130,IF(E127&lt;0.46,145,IF(E127&lt;0.469,160,IF(E127&lt;0.481,175,190))))))))</f>
        <v>130</v>
      </c>
      <c r="Y127" s="3">
        <f>IF(H127&lt;0.687,70,IF(H127&lt;0.719,85,IF(H127&lt;0.74,100,IF(H127&lt;0.758,115,IF(H127&lt;0.776,130,IF(H127&lt;0.789,145,IF(H127&lt;0.804,160,IF(H127&lt;0.827,175,190))))))))</f>
        <v>100</v>
      </c>
      <c r="Z127" s="3">
        <f>IF(M127&lt;1.15,70,IF(M127&lt;1.29,85,IF(M127&lt;1.4,100,IF(M127&lt;1.5,115,IF(M127&lt;1.59,130,IF(M127&lt;1.72,145,IF(M127&lt;1.89,160,IF(M127&lt;2.09,175,190))))))))</f>
        <v>160</v>
      </c>
    </row>
    <row r="128" ht="12.75">
      <c r="A128" t="s">
        <v>197</v>
      </c>
    </row>
    <row r="129" spans="1:16" ht="12.75">
      <c r="A129" t="s">
        <v>0</v>
      </c>
      <c r="B129" t="s">
        <v>1</v>
      </c>
      <c r="C129" t="s">
        <v>2</v>
      </c>
      <c r="D129" t="s">
        <v>3</v>
      </c>
      <c r="E129" t="s">
        <v>4</v>
      </c>
      <c r="F129" t="s">
        <v>5</v>
      </c>
      <c r="G129" t="s">
        <v>6</v>
      </c>
      <c r="H129" t="s">
        <v>7</v>
      </c>
      <c r="I129" t="s">
        <v>8</v>
      </c>
      <c r="J129" t="s">
        <v>9</v>
      </c>
      <c r="K129" t="s">
        <v>10</v>
      </c>
      <c r="L129" t="s">
        <v>11</v>
      </c>
      <c r="M129" t="s">
        <v>12</v>
      </c>
      <c r="N129" t="s">
        <v>13</v>
      </c>
      <c r="O129" t="s">
        <v>14</v>
      </c>
      <c r="P129" t="s">
        <v>15</v>
      </c>
    </row>
    <row r="130" spans="1:16" ht="12.75">
      <c r="A130" t="s">
        <v>111</v>
      </c>
      <c r="B130">
        <v>4</v>
      </c>
      <c r="C130">
        <v>26</v>
      </c>
      <c r="D130">
        <v>54</v>
      </c>
      <c r="E130">
        <v>48.1</v>
      </c>
      <c r="F130">
        <v>19</v>
      </c>
      <c r="G130">
        <v>24</v>
      </c>
      <c r="H130">
        <v>79.2</v>
      </c>
      <c r="I130">
        <v>0</v>
      </c>
      <c r="J130">
        <v>38</v>
      </c>
      <c r="K130">
        <v>11</v>
      </c>
      <c r="L130">
        <v>13</v>
      </c>
      <c r="M130">
        <v>0.846</v>
      </c>
      <c r="N130">
        <v>8</v>
      </c>
      <c r="O130">
        <v>3</v>
      </c>
      <c r="P130">
        <v>71</v>
      </c>
    </row>
    <row r="131" spans="1:16" ht="12.75">
      <c r="A131" t="s">
        <v>112</v>
      </c>
      <c r="B131">
        <v>4</v>
      </c>
      <c r="C131">
        <v>15</v>
      </c>
      <c r="D131">
        <v>37</v>
      </c>
      <c r="E131">
        <v>40.5</v>
      </c>
      <c r="F131">
        <v>12</v>
      </c>
      <c r="G131">
        <v>15</v>
      </c>
      <c r="H131">
        <v>80</v>
      </c>
      <c r="I131">
        <v>5</v>
      </c>
      <c r="J131">
        <v>10</v>
      </c>
      <c r="K131">
        <v>16</v>
      </c>
      <c r="L131">
        <v>7</v>
      </c>
      <c r="M131">
        <v>2.286</v>
      </c>
      <c r="N131">
        <v>0</v>
      </c>
      <c r="O131">
        <v>8</v>
      </c>
      <c r="P131">
        <v>47</v>
      </c>
    </row>
    <row r="132" spans="1:16" ht="12.75">
      <c r="A132" t="s">
        <v>113</v>
      </c>
      <c r="B132">
        <v>4</v>
      </c>
      <c r="C132">
        <v>23</v>
      </c>
      <c r="D132">
        <v>59</v>
      </c>
      <c r="E132">
        <v>39</v>
      </c>
      <c r="F132">
        <v>15</v>
      </c>
      <c r="G132">
        <v>26</v>
      </c>
      <c r="H132">
        <v>57.7</v>
      </c>
      <c r="I132">
        <v>0</v>
      </c>
      <c r="J132">
        <v>40</v>
      </c>
      <c r="K132">
        <v>5</v>
      </c>
      <c r="L132">
        <v>10</v>
      </c>
      <c r="M132">
        <v>0.5</v>
      </c>
      <c r="N132">
        <v>1</v>
      </c>
      <c r="O132">
        <v>3</v>
      </c>
      <c r="P132">
        <v>61</v>
      </c>
    </row>
    <row r="133" spans="1:16" ht="12.75">
      <c r="A133" t="s">
        <v>114</v>
      </c>
      <c r="B133">
        <v>3</v>
      </c>
      <c r="C133">
        <v>13</v>
      </c>
      <c r="D133">
        <v>37</v>
      </c>
      <c r="E133">
        <v>35.1</v>
      </c>
      <c r="F133">
        <v>7</v>
      </c>
      <c r="G133">
        <v>7</v>
      </c>
      <c r="H133">
        <v>100</v>
      </c>
      <c r="I133">
        <v>7</v>
      </c>
      <c r="J133">
        <v>15</v>
      </c>
      <c r="K133">
        <v>16</v>
      </c>
      <c r="L133">
        <v>7</v>
      </c>
      <c r="M133">
        <v>2.286</v>
      </c>
      <c r="N133">
        <v>0</v>
      </c>
      <c r="O133">
        <v>5</v>
      </c>
      <c r="P133">
        <v>40</v>
      </c>
    </row>
    <row r="134" spans="1:16" ht="12.75">
      <c r="A134" t="s">
        <v>115</v>
      </c>
      <c r="B134">
        <v>4</v>
      </c>
      <c r="C134">
        <v>22</v>
      </c>
      <c r="D134">
        <v>44</v>
      </c>
      <c r="E134">
        <v>50</v>
      </c>
      <c r="F134">
        <v>8</v>
      </c>
      <c r="G134">
        <v>9</v>
      </c>
      <c r="H134">
        <v>88.9</v>
      </c>
      <c r="I134">
        <v>3</v>
      </c>
      <c r="J134">
        <v>18</v>
      </c>
      <c r="K134">
        <v>8</v>
      </c>
      <c r="L134">
        <v>6</v>
      </c>
      <c r="M134">
        <v>1.333</v>
      </c>
      <c r="N134">
        <v>1</v>
      </c>
      <c r="O134">
        <v>5</v>
      </c>
      <c r="P134">
        <v>55</v>
      </c>
    </row>
    <row r="135" spans="1:16" ht="12.75">
      <c r="A135" t="s">
        <v>116</v>
      </c>
      <c r="B135">
        <v>3</v>
      </c>
      <c r="C135">
        <v>23</v>
      </c>
      <c r="D135">
        <v>45</v>
      </c>
      <c r="E135">
        <v>51.1</v>
      </c>
      <c r="F135">
        <v>25</v>
      </c>
      <c r="G135">
        <v>30</v>
      </c>
      <c r="H135">
        <v>83.3</v>
      </c>
      <c r="I135">
        <v>0</v>
      </c>
      <c r="J135">
        <v>23</v>
      </c>
      <c r="K135">
        <v>2</v>
      </c>
      <c r="L135">
        <v>7</v>
      </c>
      <c r="M135">
        <v>0.286</v>
      </c>
      <c r="N135">
        <v>4</v>
      </c>
      <c r="O135">
        <v>0</v>
      </c>
      <c r="P135">
        <v>71</v>
      </c>
    </row>
    <row r="136" spans="1:16" ht="12.75">
      <c r="A136" t="s">
        <v>117</v>
      </c>
      <c r="B136">
        <v>3</v>
      </c>
      <c r="C136">
        <v>15</v>
      </c>
      <c r="D136">
        <v>36</v>
      </c>
      <c r="E136">
        <v>41.7</v>
      </c>
      <c r="F136">
        <v>8</v>
      </c>
      <c r="G136">
        <v>9</v>
      </c>
      <c r="H136">
        <v>88.9</v>
      </c>
      <c r="I136">
        <v>1</v>
      </c>
      <c r="J136">
        <v>15</v>
      </c>
      <c r="K136">
        <v>7</v>
      </c>
      <c r="L136">
        <v>7</v>
      </c>
      <c r="M136">
        <v>1</v>
      </c>
      <c r="N136">
        <v>2</v>
      </c>
      <c r="O136">
        <v>3</v>
      </c>
      <c r="P136">
        <v>39</v>
      </c>
    </row>
    <row r="137" spans="1:16" ht="12.75">
      <c r="A137" t="s">
        <v>118</v>
      </c>
      <c r="B137">
        <v>4</v>
      </c>
      <c r="C137">
        <v>20</v>
      </c>
      <c r="D137">
        <v>46</v>
      </c>
      <c r="E137">
        <v>43.5</v>
      </c>
      <c r="F137">
        <v>3</v>
      </c>
      <c r="G137">
        <v>4</v>
      </c>
      <c r="H137">
        <v>75</v>
      </c>
      <c r="I137">
        <v>1</v>
      </c>
      <c r="J137">
        <v>12</v>
      </c>
      <c r="K137">
        <v>3</v>
      </c>
      <c r="L137">
        <v>2</v>
      </c>
      <c r="M137">
        <v>1.5</v>
      </c>
      <c r="N137">
        <v>1</v>
      </c>
      <c r="O137">
        <v>1</v>
      </c>
      <c r="P137">
        <v>44</v>
      </c>
    </row>
    <row r="138" spans="1:26" s="5" customFormat="1" ht="11.25">
      <c r="A138" s="1" t="s">
        <v>217</v>
      </c>
      <c r="B138" s="4">
        <f>SUM(B130:B137)</f>
        <v>29</v>
      </c>
      <c r="C138" s="4">
        <f>SUM(C130:C137)</f>
        <v>157</v>
      </c>
      <c r="D138" s="4">
        <f>SUM(D130:D137)</f>
        <v>358</v>
      </c>
      <c r="E138" s="13">
        <f>+C138/D138</f>
        <v>0.43854748603351956</v>
      </c>
      <c r="F138" s="4">
        <f>SUM(F130:F137)</f>
        <v>97</v>
      </c>
      <c r="G138" s="4">
        <f>SUM(G130:G137)</f>
        <v>124</v>
      </c>
      <c r="H138" s="13">
        <f>+F138/G138</f>
        <v>0.782258064516129</v>
      </c>
      <c r="I138" s="4">
        <f>SUM(I130:I137)</f>
        <v>17</v>
      </c>
      <c r="J138" s="4">
        <f>SUM(J130:J137)</f>
        <v>171</v>
      </c>
      <c r="K138" s="4">
        <f>SUM(K130:K137)</f>
        <v>68</v>
      </c>
      <c r="L138" s="4">
        <f>SUM(L130:L137)</f>
        <v>59</v>
      </c>
      <c r="M138" s="13">
        <f>+K138/L138</f>
        <v>1.152542372881356</v>
      </c>
      <c r="N138" s="4">
        <f>SUM(N130:N137)</f>
        <v>17</v>
      </c>
      <c r="O138" s="4">
        <f>SUM(O130:O137)</f>
        <v>28</v>
      </c>
      <c r="P138" s="4">
        <f>SUM(P130:P137)</f>
        <v>428</v>
      </c>
      <c r="Q138" s="14">
        <f>SUM(R138:Z138)</f>
        <v>1569.4</v>
      </c>
      <c r="R138" s="15">
        <f>+P138</f>
        <v>428</v>
      </c>
      <c r="S138" s="15">
        <f>+J138*1.7</f>
        <v>290.7</v>
      </c>
      <c r="T138" s="15">
        <f>+K138*3</f>
        <v>204</v>
      </c>
      <c r="U138" s="15">
        <f>+I138*4</f>
        <v>68</v>
      </c>
      <c r="V138" s="15">
        <f>O138*4.4</f>
        <v>123.20000000000002</v>
      </c>
      <c r="W138" s="15">
        <f>+N138*6.5</f>
        <v>110.5</v>
      </c>
      <c r="X138" s="3">
        <f>IF(E138&lt;0.414,70,IF(E138&lt;0.427,85,IF(E138&lt;0.437,100,IF(E138&lt;0.444,115,IF(E138&lt;0.452,130,IF(E138&lt;0.46,145,IF(E138&lt;0.469,160,IF(E138&lt;0.481,175,190))))))))</f>
        <v>115</v>
      </c>
      <c r="Y138" s="3">
        <f>IF(H138&lt;0.687,70,IF(H138&lt;0.719,85,IF(H138&lt;0.74,100,IF(H138&lt;0.758,115,IF(H138&lt;0.776,130,IF(H138&lt;0.789,145,IF(H138&lt;0.804,160,IF(H138&lt;0.827,175,190))))))))</f>
        <v>145</v>
      </c>
      <c r="Z138" s="3">
        <f>IF(M138&lt;1.15,70,IF(M138&lt;1.29,85,IF(M138&lt;1.4,100,IF(M138&lt;1.5,115,IF(M138&lt;1.59,130,IF(M138&lt;1.72,145,IF(M138&lt;1.89,160,IF(M138&lt;2.09,175,190))))))))</f>
        <v>85</v>
      </c>
    </row>
    <row r="139" ht="12.75">
      <c r="A139" t="s">
        <v>198</v>
      </c>
    </row>
    <row r="140" spans="1:16" ht="12.75">
      <c r="A140" t="s">
        <v>0</v>
      </c>
      <c r="B140" t="s">
        <v>1</v>
      </c>
      <c r="C140" t="s">
        <v>2</v>
      </c>
      <c r="D140" t="s">
        <v>3</v>
      </c>
      <c r="E140" t="s">
        <v>4</v>
      </c>
      <c r="F140" t="s">
        <v>5</v>
      </c>
      <c r="G140" t="s">
        <v>6</v>
      </c>
      <c r="H140" t="s">
        <v>7</v>
      </c>
      <c r="I140" t="s">
        <v>8</v>
      </c>
      <c r="J140" t="s">
        <v>9</v>
      </c>
      <c r="K140" t="s">
        <v>10</v>
      </c>
      <c r="L140" t="s">
        <v>11</v>
      </c>
      <c r="M140" t="s">
        <v>12</v>
      </c>
      <c r="N140" t="s">
        <v>13</v>
      </c>
      <c r="O140" t="s">
        <v>14</v>
      </c>
      <c r="P140" t="s">
        <v>15</v>
      </c>
    </row>
    <row r="141" spans="1:16" ht="12.75">
      <c r="A141" t="s">
        <v>119</v>
      </c>
      <c r="B141">
        <v>3</v>
      </c>
      <c r="C141">
        <v>12</v>
      </c>
      <c r="D141">
        <v>28</v>
      </c>
      <c r="E141">
        <v>42.9</v>
      </c>
      <c r="F141">
        <v>8</v>
      </c>
      <c r="G141">
        <v>9</v>
      </c>
      <c r="H141">
        <v>88.9</v>
      </c>
      <c r="I141">
        <v>0</v>
      </c>
      <c r="J141">
        <v>40</v>
      </c>
      <c r="K141">
        <v>4</v>
      </c>
      <c r="L141">
        <v>4</v>
      </c>
      <c r="M141">
        <v>1</v>
      </c>
      <c r="N141">
        <v>7</v>
      </c>
      <c r="O141">
        <v>4</v>
      </c>
      <c r="P141">
        <v>32</v>
      </c>
    </row>
    <row r="142" spans="1:16" ht="12.75">
      <c r="A142" t="s">
        <v>120</v>
      </c>
      <c r="B142">
        <v>3</v>
      </c>
      <c r="C142">
        <v>16</v>
      </c>
      <c r="D142">
        <v>31</v>
      </c>
      <c r="E142">
        <v>51.6</v>
      </c>
      <c r="F142">
        <v>3</v>
      </c>
      <c r="G142">
        <v>4</v>
      </c>
      <c r="H142">
        <v>75</v>
      </c>
      <c r="I142">
        <v>2</v>
      </c>
      <c r="J142">
        <v>13</v>
      </c>
      <c r="K142">
        <v>7</v>
      </c>
      <c r="L142">
        <v>8</v>
      </c>
      <c r="M142">
        <v>0.875</v>
      </c>
      <c r="N142">
        <v>0</v>
      </c>
      <c r="O142">
        <v>5</v>
      </c>
      <c r="P142">
        <v>37</v>
      </c>
    </row>
    <row r="143" spans="1:16" ht="12.75">
      <c r="A143" t="s">
        <v>121</v>
      </c>
      <c r="B143">
        <v>2</v>
      </c>
      <c r="C143">
        <v>9</v>
      </c>
      <c r="D143">
        <v>26</v>
      </c>
      <c r="E143">
        <v>34.6</v>
      </c>
      <c r="F143">
        <v>10</v>
      </c>
      <c r="G143">
        <v>16</v>
      </c>
      <c r="H143">
        <v>62.5</v>
      </c>
      <c r="I143">
        <v>2</v>
      </c>
      <c r="J143">
        <v>13</v>
      </c>
      <c r="K143">
        <v>9</v>
      </c>
      <c r="L143">
        <v>9</v>
      </c>
      <c r="M143">
        <v>1</v>
      </c>
      <c r="N143">
        <v>0</v>
      </c>
      <c r="O143">
        <v>5</v>
      </c>
      <c r="P143">
        <v>30</v>
      </c>
    </row>
    <row r="144" spans="1:16" ht="12.75">
      <c r="A144" t="s">
        <v>122</v>
      </c>
      <c r="B144">
        <v>3</v>
      </c>
      <c r="C144">
        <v>9</v>
      </c>
      <c r="D144">
        <v>21</v>
      </c>
      <c r="E144">
        <v>42.9</v>
      </c>
      <c r="F144">
        <v>3</v>
      </c>
      <c r="G144">
        <v>3</v>
      </c>
      <c r="H144">
        <v>100</v>
      </c>
      <c r="I144">
        <v>5</v>
      </c>
      <c r="J144">
        <v>8</v>
      </c>
      <c r="K144">
        <v>9</v>
      </c>
      <c r="L144">
        <v>2</v>
      </c>
      <c r="M144">
        <v>4.5</v>
      </c>
      <c r="N144">
        <v>2</v>
      </c>
      <c r="O144">
        <v>0</v>
      </c>
      <c r="P144">
        <v>26</v>
      </c>
    </row>
    <row r="145" spans="1:16" ht="12.75">
      <c r="A145" t="s">
        <v>123</v>
      </c>
      <c r="B145">
        <v>2</v>
      </c>
      <c r="C145">
        <v>9</v>
      </c>
      <c r="D145">
        <v>20</v>
      </c>
      <c r="E145">
        <v>45</v>
      </c>
      <c r="F145">
        <v>1</v>
      </c>
      <c r="G145">
        <v>2</v>
      </c>
      <c r="H145">
        <v>50</v>
      </c>
      <c r="I145">
        <v>4</v>
      </c>
      <c r="J145">
        <v>10</v>
      </c>
      <c r="K145">
        <v>7</v>
      </c>
      <c r="L145">
        <v>3</v>
      </c>
      <c r="M145">
        <v>2.333</v>
      </c>
      <c r="N145">
        <v>1</v>
      </c>
      <c r="O145">
        <v>1</v>
      </c>
      <c r="P145">
        <v>23</v>
      </c>
    </row>
    <row r="146" spans="1:16" ht="12.75">
      <c r="A146" t="s">
        <v>124</v>
      </c>
      <c r="B146">
        <v>3</v>
      </c>
      <c r="C146">
        <v>5</v>
      </c>
      <c r="D146">
        <v>19</v>
      </c>
      <c r="E146">
        <v>26.3</v>
      </c>
      <c r="F146">
        <v>3</v>
      </c>
      <c r="G146">
        <v>4</v>
      </c>
      <c r="H146">
        <v>75</v>
      </c>
      <c r="I146">
        <v>0</v>
      </c>
      <c r="J146">
        <v>19</v>
      </c>
      <c r="K146">
        <v>7</v>
      </c>
      <c r="L146">
        <v>2</v>
      </c>
      <c r="M146">
        <v>3.5</v>
      </c>
      <c r="N146">
        <v>0</v>
      </c>
      <c r="O146">
        <v>2</v>
      </c>
      <c r="P146">
        <v>13</v>
      </c>
    </row>
    <row r="147" spans="1:16" ht="12.75">
      <c r="A147" t="s">
        <v>125</v>
      </c>
      <c r="B147">
        <v>3</v>
      </c>
      <c r="C147">
        <v>7</v>
      </c>
      <c r="D147">
        <v>11</v>
      </c>
      <c r="E147">
        <v>63.6</v>
      </c>
      <c r="F147">
        <v>0</v>
      </c>
      <c r="G147">
        <v>0</v>
      </c>
      <c r="H147">
        <v>0</v>
      </c>
      <c r="I147">
        <v>0</v>
      </c>
      <c r="J147">
        <v>11</v>
      </c>
      <c r="K147">
        <v>2</v>
      </c>
      <c r="L147">
        <v>6</v>
      </c>
      <c r="M147">
        <v>0.333</v>
      </c>
      <c r="N147">
        <v>4</v>
      </c>
      <c r="O147">
        <v>2</v>
      </c>
      <c r="P147">
        <v>14</v>
      </c>
    </row>
    <row r="148" spans="1:16" ht="12.75">
      <c r="A148" t="s">
        <v>126</v>
      </c>
      <c r="B148">
        <v>2</v>
      </c>
      <c r="C148">
        <v>8</v>
      </c>
      <c r="D148">
        <v>17</v>
      </c>
      <c r="E148">
        <v>47.1</v>
      </c>
      <c r="F148">
        <v>15</v>
      </c>
      <c r="G148">
        <v>15</v>
      </c>
      <c r="H148">
        <v>100</v>
      </c>
      <c r="I148">
        <v>2</v>
      </c>
      <c r="J148">
        <v>4</v>
      </c>
      <c r="K148">
        <v>1</v>
      </c>
      <c r="L148">
        <v>3</v>
      </c>
      <c r="M148">
        <v>0.333</v>
      </c>
      <c r="N148">
        <v>2</v>
      </c>
      <c r="O148">
        <v>1</v>
      </c>
      <c r="P148">
        <v>33</v>
      </c>
    </row>
    <row r="149" spans="1:26" s="5" customFormat="1" ht="11.25">
      <c r="A149" s="1" t="s">
        <v>217</v>
      </c>
      <c r="B149" s="4">
        <f>SUM(B141:B148)</f>
        <v>21</v>
      </c>
      <c r="C149" s="4">
        <f>SUM(C141:C148)</f>
        <v>75</v>
      </c>
      <c r="D149" s="4">
        <f>SUM(D141:D148)</f>
        <v>173</v>
      </c>
      <c r="E149" s="13">
        <f>+C149/D149</f>
        <v>0.43352601156069365</v>
      </c>
      <c r="F149" s="4">
        <f>SUM(F141:F148)</f>
        <v>43</v>
      </c>
      <c r="G149" s="4">
        <f>SUM(G141:G148)</f>
        <v>53</v>
      </c>
      <c r="H149" s="13">
        <f>+F149/G149</f>
        <v>0.8113207547169812</v>
      </c>
      <c r="I149" s="4">
        <f>SUM(I141:I148)</f>
        <v>15</v>
      </c>
      <c r="J149" s="4">
        <f>SUM(J141:J148)</f>
        <v>118</v>
      </c>
      <c r="K149" s="4">
        <f>SUM(K141:K148)</f>
        <v>46</v>
      </c>
      <c r="L149" s="4">
        <f>SUM(L141:L148)</f>
        <v>37</v>
      </c>
      <c r="M149" s="13">
        <f>+K149/L149</f>
        <v>1.2432432432432432</v>
      </c>
      <c r="N149" s="4">
        <f>SUM(N141:N148)</f>
        <v>16</v>
      </c>
      <c r="O149" s="4">
        <f>SUM(O141:O148)</f>
        <v>20</v>
      </c>
      <c r="P149" s="4">
        <f>SUM(P141:P148)</f>
        <v>208</v>
      </c>
      <c r="Q149" s="14">
        <f>SUM(R149:Z149)</f>
        <v>1158.6</v>
      </c>
      <c r="R149" s="15">
        <f>+P149</f>
        <v>208</v>
      </c>
      <c r="S149" s="15">
        <f>+J149*1.7</f>
        <v>200.6</v>
      </c>
      <c r="T149" s="15">
        <f>+K149*3</f>
        <v>138</v>
      </c>
      <c r="U149" s="15">
        <f>+I149*4</f>
        <v>60</v>
      </c>
      <c r="V149" s="15">
        <f>O149*4.4</f>
        <v>88</v>
      </c>
      <c r="W149" s="15">
        <f>+N149*6.5</f>
        <v>104</v>
      </c>
      <c r="X149" s="3">
        <f>IF(E149&lt;0.414,70,IF(E149&lt;0.427,85,IF(E149&lt;0.437,100,IF(E149&lt;0.444,115,IF(E149&lt;0.452,130,IF(E149&lt;0.46,145,IF(E149&lt;0.469,160,IF(E149&lt;0.481,175,190))))))))</f>
        <v>100</v>
      </c>
      <c r="Y149" s="3">
        <f>IF(H149&lt;0.687,70,IF(H149&lt;0.719,85,IF(H149&lt;0.74,100,IF(H149&lt;0.758,115,IF(H149&lt;0.776,130,IF(H149&lt;0.789,145,IF(H149&lt;0.804,160,IF(H149&lt;0.827,175,190))))))))</f>
        <v>175</v>
      </c>
      <c r="Z149" s="3">
        <f>IF(M149&lt;1.15,70,IF(M149&lt;1.29,85,IF(M149&lt;1.4,100,IF(M149&lt;1.5,115,IF(M149&lt;1.59,130,IF(M149&lt;1.72,145,IF(M149&lt;1.89,160,IF(M149&lt;2.09,175,190))))))))</f>
        <v>85</v>
      </c>
    </row>
    <row r="150" ht="12.75">
      <c r="A150" t="s">
        <v>199</v>
      </c>
    </row>
    <row r="151" spans="1:16" ht="12.75">
      <c r="A151" t="s">
        <v>0</v>
      </c>
      <c r="B151" t="s">
        <v>1</v>
      </c>
      <c r="C151" t="s">
        <v>2</v>
      </c>
      <c r="D151" t="s">
        <v>3</v>
      </c>
      <c r="E151" t="s">
        <v>4</v>
      </c>
      <c r="F151" t="s">
        <v>5</v>
      </c>
      <c r="G151" t="s">
        <v>6</v>
      </c>
      <c r="H151" t="s">
        <v>7</v>
      </c>
      <c r="I151" t="s">
        <v>8</v>
      </c>
      <c r="J151" t="s">
        <v>9</v>
      </c>
      <c r="K151" t="s">
        <v>10</v>
      </c>
      <c r="L151" t="s">
        <v>11</v>
      </c>
      <c r="M151" t="s">
        <v>12</v>
      </c>
      <c r="N151" t="s">
        <v>13</v>
      </c>
      <c r="O151" t="s">
        <v>14</v>
      </c>
      <c r="P151" t="s">
        <v>15</v>
      </c>
    </row>
    <row r="152" spans="1:16" ht="12.75">
      <c r="A152" t="s">
        <v>127</v>
      </c>
      <c r="B152">
        <v>4</v>
      </c>
      <c r="C152">
        <v>29</v>
      </c>
      <c r="D152">
        <v>48</v>
      </c>
      <c r="E152">
        <v>60.4</v>
      </c>
      <c r="F152">
        <v>18</v>
      </c>
      <c r="G152">
        <v>23</v>
      </c>
      <c r="H152">
        <v>78.3</v>
      </c>
      <c r="I152">
        <v>2</v>
      </c>
      <c r="J152">
        <v>37</v>
      </c>
      <c r="K152">
        <v>12</v>
      </c>
      <c r="L152">
        <v>2</v>
      </c>
      <c r="M152">
        <v>6</v>
      </c>
      <c r="N152">
        <v>5</v>
      </c>
      <c r="O152">
        <v>4</v>
      </c>
      <c r="P152">
        <v>78</v>
      </c>
    </row>
    <row r="153" spans="1:16" ht="12.75">
      <c r="A153" t="s">
        <v>128</v>
      </c>
      <c r="B153">
        <v>4</v>
      </c>
      <c r="C153">
        <v>26</v>
      </c>
      <c r="D153">
        <v>48</v>
      </c>
      <c r="E153">
        <v>54.2</v>
      </c>
      <c r="F153">
        <v>15</v>
      </c>
      <c r="G153">
        <v>23</v>
      </c>
      <c r="H153">
        <v>65.2</v>
      </c>
      <c r="I153">
        <v>0</v>
      </c>
      <c r="J153">
        <v>31</v>
      </c>
      <c r="K153">
        <v>8</v>
      </c>
      <c r="L153">
        <v>12</v>
      </c>
      <c r="M153">
        <v>0.667</v>
      </c>
      <c r="N153">
        <v>4</v>
      </c>
      <c r="O153">
        <v>2</v>
      </c>
      <c r="P153">
        <v>67</v>
      </c>
    </row>
    <row r="154" spans="1:16" ht="12.75">
      <c r="A154" t="s">
        <v>129</v>
      </c>
      <c r="B154">
        <v>2</v>
      </c>
      <c r="C154">
        <v>16</v>
      </c>
      <c r="D154">
        <v>40</v>
      </c>
      <c r="E154">
        <v>40</v>
      </c>
      <c r="F154">
        <v>10</v>
      </c>
      <c r="G154">
        <v>21</v>
      </c>
      <c r="H154">
        <v>47.6</v>
      </c>
      <c r="I154">
        <v>0</v>
      </c>
      <c r="J154">
        <v>27</v>
      </c>
      <c r="K154">
        <v>17</v>
      </c>
      <c r="L154">
        <v>5</v>
      </c>
      <c r="M154">
        <v>3.4</v>
      </c>
      <c r="N154">
        <v>1</v>
      </c>
      <c r="O154">
        <v>6</v>
      </c>
      <c r="P154">
        <v>42</v>
      </c>
    </row>
    <row r="155" spans="1:16" ht="12.75">
      <c r="A155" t="s">
        <v>130</v>
      </c>
      <c r="B155">
        <v>3</v>
      </c>
      <c r="C155">
        <v>20</v>
      </c>
      <c r="D155">
        <v>49</v>
      </c>
      <c r="E155">
        <v>40.8</v>
      </c>
      <c r="F155">
        <v>26</v>
      </c>
      <c r="G155">
        <v>34</v>
      </c>
      <c r="H155">
        <v>76.5</v>
      </c>
      <c r="I155">
        <v>3</v>
      </c>
      <c r="J155">
        <v>27</v>
      </c>
      <c r="K155">
        <v>9</v>
      </c>
      <c r="L155">
        <v>15</v>
      </c>
      <c r="M155">
        <v>0.6</v>
      </c>
      <c r="N155">
        <v>1</v>
      </c>
      <c r="O155">
        <v>2</v>
      </c>
      <c r="P155">
        <v>69</v>
      </c>
    </row>
    <row r="156" spans="1:16" ht="12.75">
      <c r="A156" t="s">
        <v>131</v>
      </c>
      <c r="B156">
        <v>4</v>
      </c>
      <c r="C156">
        <v>21</v>
      </c>
      <c r="D156">
        <v>43</v>
      </c>
      <c r="E156">
        <v>48.8</v>
      </c>
      <c r="F156">
        <v>8</v>
      </c>
      <c r="G156">
        <v>11</v>
      </c>
      <c r="H156">
        <v>72.7</v>
      </c>
      <c r="I156">
        <v>2</v>
      </c>
      <c r="J156">
        <v>23</v>
      </c>
      <c r="K156">
        <v>14</v>
      </c>
      <c r="L156">
        <v>9</v>
      </c>
      <c r="M156">
        <v>1.556</v>
      </c>
      <c r="N156">
        <v>0</v>
      </c>
      <c r="O156">
        <v>4</v>
      </c>
      <c r="P156">
        <v>52</v>
      </c>
    </row>
    <row r="157" spans="1:16" ht="12.75">
      <c r="A157" t="s">
        <v>132</v>
      </c>
      <c r="B157">
        <v>4</v>
      </c>
      <c r="C157">
        <v>13</v>
      </c>
      <c r="D157">
        <v>43</v>
      </c>
      <c r="E157">
        <v>30.2</v>
      </c>
      <c r="F157">
        <v>16</v>
      </c>
      <c r="G157">
        <v>20</v>
      </c>
      <c r="H157">
        <v>80</v>
      </c>
      <c r="I157">
        <v>0</v>
      </c>
      <c r="J157">
        <v>23</v>
      </c>
      <c r="K157">
        <v>9</v>
      </c>
      <c r="L157">
        <v>5</v>
      </c>
      <c r="M157">
        <v>1.8</v>
      </c>
      <c r="N157">
        <v>0</v>
      </c>
      <c r="O157">
        <v>5</v>
      </c>
      <c r="P157">
        <v>42</v>
      </c>
    </row>
    <row r="158" spans="1:16" ht="12.75">
      <c r="A158" t="s">
        <v>133</v>
      </c>
      <c r="B158">
        <v>4</v>
      </c>
      <c r="C158">
        <v>13</v>
      </c>
      <c r="D158">
        <v>40</v>
      </c>
      <c r="E158">
        <v>32.5</v>
      </c>
      <c r="F158">
        <v>8</v>
      </c>
      <c r="G158">
        <v>8</v>
      </c>
      <c r="H158">
        <v>100</v>
      </c>
      <c r="I158">
        <v>1</v>
      </c>
      <c r="J158">
        <v>13</v>
      </c>
      <c r="K158">
        <v>9</v>
      </c>
      <c r="L158">
        <v>9</v>
      </c>
      <c r="M158">
        <v>1</v>
      </c>
      <c r="N158">
        <v>3</v>
      </c>
      <c r="O158">
        <v>5</v>
      </c>
      <c r="P158">
        <v>35</v>
      </c>
    </row>
    <row r="159" spans="1:16" ht="12.75">
      <c r="A159" t="s">
        <v>134</v>
      </c>
      <c r="B159">
        <v>2</v>
      </c>
      <c r="C159">
        <v>11</v>
      </c>
      <c r="D159">
        <v>21</v>
      </c>
      <c r="E159">
        <v>52.4</v>
      </c>
      <c r="F159">
        <v>3</v>
      </c>
      <c r="G159">
        <v>3</v>
      </c>
      <c r="H159">
        <v>100</v>
      </c>
      <c r="I159">
        <v>1</v>
      </c>
      <c r="J159">
        <v>9</v>
      </c>
      <c r="K159">
        <v>12</v>
      </c>
      <c r="L159">
        <v>2</v>
      </c>
      <c r="M159">
        <v>6</v>
      </c>
      <c r="N159">
        <v>0</v>
      </c>
      <c r="O159">
        <v>1</v>
      </c>
      <c r="P159">
        <v>26</v>
      </c>
    </row>
    <row r="160" spans="1:16" ht="12.75">
      <c r="A160" t="s">
        <v>135</v>
      </c>
      <c r="B160">
        <v>1</v>
      </c>
      <c r="C160">
        <v>2</v>
      </c>
      <c r="D160">
        <v>4</v>
      </c>
      <c r="E160">
        <v>50</v>
      </c>
      <c r="F160">
        <v>2</v>
      </c>
      <c r="G160">
        <v>2</v>
      </c>
      <c r="H160">
        <v>100</v>
      </c>
      <c r="I160">
        <v>0</v>
      </c>
      <c r="J160">
        <v>6</v>
      </c>
      <c r="K160">
        <v>1</v>
      </c>
      <c r="L160">
        <v>0</v>
      </c>
      <c r="M160">
        <v>0</v>
      </c>
      <c r="N160">
        <v>3</v>
      </c>
      <c r="O160">
        <v>2</v>
      </c>
      <c r="P160">
        <v>6</v>
      </c>
    </row>
    <row r="161" spans="1:26" s="5" customFormat="1" ht="11.25">
      <c r="A161" s="1" t="s">
        <v>216</v>
      </c>
      <c r="B161" s="4">
        <f>SUM(B152:B160)</f>
        <v>28</v>
      </c>
      <c r="C161" s="4">
        <f>SUM(C152:C160)</f>
        <v>151</v>
      </c>
      <c r="D161" s="4">
        <f>SUM(D152:D160)</f>
        <v>336</v>
      </c>
      <c r="E161" s="13">
        <f>+C161/D161</f>
        <v>0.4494047619047619</v>
      </c>
      <c r="F161" s="4">
        <f>SUM(F152:F160)</f>
        <v>106</v>
      </c>
      <c r="G161" s="4">
        <f>SUM(G152:G160)</f>
        <v>145</v>
      </c>
      <c r="H161" s="13">
        <f>+F161/G161</f>
        <v>0.7310344827586207</v>
      </c>
      <c r="I161" s="4">
        <f>SUM(I152:I160)</f>
        <v>9</v>
      </c>
      <c r="J161" s="4">
        <f>SUM(J152:J160)</f>
        <v>196</v>
      </c>
      <c r="K161" s="4">
        <f>SUM(K152:K160)</f>
        <v>91</v>
      </c>
      <c r="L161" s="4">
        <f>SUM(L152:L160)</f>
        <v>59</v>
      </c>
      <c r="M161" s="13">
        <f>+K161/L161</f>
        <v>1.5423728813559323</v>
      </c>
      <c r="N161" s="4">
        <f>SUM(N152:N160)</f>
        <v>17</v>
      </c>
      <c r="O161" s="4">
        <f>SUM(O152:O160)</f>
        <v>31</v>
      </c>
      <c r="P161" s="4">
        <f>SUM(P152:P160)</f>
        <v>417</v>
      </c>
      <c r="Q161" s="14">
        <f>SUM(R161:Z161)</f>
        <v>1666.1000000000001</v>
      </c>
      <c r="R161" s="15">
        <f>+P161</f>
        <v>417</v>
      </c>
      <c r="S161" s="15">
        <f>+J161*1.7</f>
        <v>333.2</v>
      </c>
      <c r="T161" s="15">
        <f>+K161*3</f>
        <v>273</v>
      </c>
      <c r="U161" s="15">
        <f>+I161*4</f>
        <v>36</v>
      </c>
      <c r="V161" s="15">
        <f>O161*4.4</f>
        <v>136.4</v>
      </c>
      <c r="W161" s="15">
        <f>+N161*6.5</f>
        <v>110.5</v>
      </c>
      <c r="X161" s="3">
        <f>IF(E161&lt;0.414,70,IF(E161&lt;0.427,85,IF(E161&lt;0.437,100,IF(E161&lt;0.444,115,IF(E161&lt;0.452,130,IF(E161&lt;0.46,145,IF(E161&lt;0.469,160,IF(E161&lt;0.481,175,190))))))))</f>
        <v>130</v>
      </c>
      <c r="Y161" s="3">
        <f>IF(H161&lt;0.687,70,IF(H161&lt;0.719,85,IF(H161&lt;0.74,100,IF(H161&lt;0.758,115,IF(H161&lt;0.776,130,IF(H161&lt;0.789,145,IF(H161&lt;0.804,160,IF(H161&lt;0.827,175,190))))))))</f>
        <v>100</v>
      </c>
      <c r="Z161" s="3">
        <f>IF(M161&lt;1.15,70,IF(M161&lt;1.29,85,IF(M161&lt;1.4,100,IF(M161&lt;1.5,115,IF(M161&lt;1.59,130,IF(M161&lt;1.72,145,IF(M161&lt;1.89,160,IF(M161&lt;2.09,175,190))))))))</f>
        <v>130</v>
      </c>
    </row>
    <row r="162" ht="12.75">
      <c r="A162" t="s">
        <v>200</v>
      </c>
    </row>
    <row r="163" spans="1:16" ht="12.75">
      <c r="A163" t="s">
        <v>0</v>
      </c>
      <c r="B163" t="s">
        <v>1</v>
      </c>
      <c r="C163" t="s">
        <v>2</v>
      </c>
      <c r="D163" t="s">
        <v>3</v>
      </c>
      <c r="E163" t="s">
        <v>4</v>
      </c>
      <c r="F163" t="s">
        <v>5</v>
      </c>
      <c r="G163" t="s">
        <v>6</v>
      </c>
      <c r="H163" t="s">
        <v>7</v>
      </c>
      <c r="I163" t="s">
        <v>8</v>
      </c>
      <c r="J163" t="s">
        <v>9</v>
      </c>
      <c r="K163" t="s">
        <v>10</v>
      </c>
      <c r="L163" t="s">
        <v>11</v>
      </c>
      <c r="M163" t="s">
        <v>12</v>
      </c>
      <c r="N163" t="s">
        <v>13</v>
      </c>
      <c r="O163" t="s">
        <v>14</v>
      </c>
      <c r="P163" t="s">
        <v>15</v>
      </c>
    </row>
    <row r="164" spans="1:16" ht="12.75">
      <c r="A164" t="s">
        <v>136</v>
      </c>
      <c r="B164">
        <v>4</v>
      </c>
      <c r="C164">
        <v>38</v>
      </c>
      <c r="D164">
        <v>71</v>
      </c>
      <c r="E164">
        <v>53.5</v>
      </c>
      <c r="F164">
        <v>23</v>
      </c>
      <c r="G164">
        <v>26</v>
      </c>
      <c r="H164">
        <v>88.5</v>
      </c>
      <c r="I164">
        <v>14</v>
      </c>
      <c r="J164">
        <v>21</v>
      </c>
      <c r="K164">
        <v>17</v>
      </c>
      <c r="L164">
        <v>9</v>
      </c>
      <c r="M164">
        <v>1.889</v>
      </c>
      <c r="N164">
        <v>0</v>
      </c>
      <c r="O164">
        <v>5</v>
      </c>
      <c r="P164">
        <v>113</v>
      </c>
    </row>
    <row r="165" spans="1:16" ht="12.75">
      <c r="A165" t="s">
        <v>137</v>
      </c>
      <c r="B165">
        <v>4</v>
      </c>
      <c r="C165">
        <v>29</v>
      </c>
      <c r="D165">
        <v>63</v>
      </c>
      <c r="E165">
        <v>46</v>
      </c>
      <c r="F165">
        <v>12</v>
      </c>
      <c r="G165">
        <v>15</v>
      </c>
      <c r="H165">
        <v>80</v>
      </c>
      <c r="I165">
        <v>0</v>
      </c>
      <c r="J165">
        <v>37</v>
      </c>
      <c r="K165">
        <v>23</v>
      </c>
      <c r="L165">
        <v>5</v>
      </c>
      <c r="M165">
        <v>4.6</v>
      </c>
      <c r="N165">
        <v>6</v>
      </c>
      <c r="O165">
        <v>2</v>
      </c>
      <c r="P165">
        <v>70</v>
      </c>
    </row>
    <row r="166" spans="1:16" ht="12.75">
      <c r="A166" t="s">
        <v>138</v>
      </c>
      <c r="B166">
        <v>4</v>
      </c>
      <c r="C166">
        <v>13</v>
      </c>
      <c r="D166">
        <v>28</v>
      </c>
      <c r="E166">
        <v>46.4</v>
      </c>
      <c r="F166">
        <v>7</v>
      </c>
      <c r="G166">
        <v>15</v>
      </c>
      <c r="H166">
        <v>46.7</v>
      </c>
      <c r="I166">
        <v>0</v>
      </c>
      <c r="J166">
        <v>50</v>
      </c>
      <c r="K166">
        <v>4</v>
      </c>
      <c r="L166">
        <v>10</v>
      </c>
      <c r="M166">
        <v>0.4</v>
      </c>
      <c r="N166">
        <v>6</v>
      </c>
      <c r="O166">
        <v>1</v>
      </c>
      <c r="P166">
        <v>33</v>
      </c>
    </row>
    <row r="167" spans="1:16" ht="12.75">
      <c r="A167" t="s">
        <v>139</v>
      </c>
      <c r="B167">
        <v>3</v>
      </c>
      <c r="C167">
        <v>13</v>
      </c>
      <c r="D167">
        <v>39</v>
      </c>
      <c r="E167">
        <v>33.3</v>
      </c>
      <c r="F167">
        <v>5</v>
      </c>
      <c r="G167">
        <v>6</v>
      </c>
      <c r="H167">
        <v>83.3</v>
      </c>
      <c r="I167">
        <v>8</v>
      </c>
      <c r="J167">
        <v>22</v>
      </c>
      <c r="K167">
        <v>7</v>
      </c>
      <c r="L167">
        <v>2</v>
      </c>
      <c r="M167">
        <v>3.5</v>
      </c>
      <c r="N167">
        <v>1</v>
      </c>
      <c r="O167">
        <v>4</v>
      </c>
      <c r="P167">
        <v>39</v>
      </c>
    </row>
    <row r="168" spans="1:16" ht="12.75">
      <c r="A168" t="s">
        <v>140</v>
      </c>
      <c r="B168">
        <v>4</v>
      </c>
      <c r="C168">
        <v>18</v>
      </c>
      <c r="D168">
        <v>32</v>
      </c>
      <c r="E168">
        <v>56.2</v>
      </c>
      <c r="F168">
        <v>8</v>
      </c>
      <c r="G168">
        <v>10</v>
      </c>
      <c r="H168">
        <v>80</v>
      </c>
      <c r="I168">
        <v>3</v>
      </c>
      <c r="J168">
        <v>19</v>
      </c>
      <c r="K168">
        <v>10</v>
      </c>
      <c r="L168">
        <v>1</v>
      </c>
      <c r="M168">
        <v>10</v>
      </c>
      <c r="N168">
        <v>1</v>
      </c>
      <c r="O168">
        <v>5</v>
      </c>
      <c r="P168">
        <v>47</v>
      </c>
    </row>
    <row r="169" spans="1:16" ht="12.75">
      <c r="A169" t="s">
        <v>141</v>
      </c>
      <c r="B169">
        <v>4</v>
      </c>
      <c r="C169">
        <v>11</v>
      </c>
      <c r="D169">
        <v>39</v>
      </c>
      <c r="E169">
        <v>28.2</v>
      </c>
      <c r="F169">
        <v>9</v>
      </c>
      <c r="G169">
        <v>10</v>
      </c>
      <c r="H169">
        <v>90</v>
      </c>
      <c r="I169">
        <v>3</v>
      </c>
      <c r="J169">
        <v>18</v>
      </c>
      <c r="K169">
        <v>4</v>
      </c>
      <c r="L169">
        <v>7</v>
      </c>
      <c r="M169">
        <v>0.571</v>
      </c>
      <c r="N169">
        <v>1</v>
      </c>
      <c r="O169">
        <v>3</v>
      </c>
      <c r="P169">
        <v>34</v>
      </c>
    </row>
    <row r="170" spans="1:16" ht="12.75">
      <c r="A170" t="s">
        <v>142</v>
      </c>
      <c r="B170">
        <v>3</v>
      </c>
      <c r="C170">
        <v>10</v>
      </c>
      <c r="D170">
        <v>20</v>
      </c>
      <c r="E170">
        <v>50</v>
      </c>
      <c r="F170">
        <v>0</v>
      </c>
      <c r="G170">
        <v>2</v>
      </c>
      <c r="H170">
        <v>0</v>
      </c>
      <c r="I170">
        <v>0</v>
      </c>
      <c r="J170">
        <v>22</v>
      </c>
      <c r="K170">
        <v>4</v>
      </c>
      <c r="L170">
        <v>4</v>
      </c>
      <c r="M170">
        <v>1</v>
      </c>
      <c r="N170">
        <v>6</v>
      </c>
      <c r="O170">
        <v>0</v>
      </c>
      <c r="P170">
        <v>20</v>
      </c>
    </row>
    <row r="171" spans="1:16" ht="12.75">
      <c r="A171" t="s">
        <v>143</v>
      </c>
      <c r="B171">
        <v>1</v>
      </c>
      <c r="C171">
        <v>2</v>
      </c>
      <c r="D171">
        <v>8</v>
      </c>
      <c r="E171">
        <v>25</v>
      </c>
      <c r="F171">
        <v>3</v>
      </c>
      <c r="G171">
        <v>3</v>
      </c>
      <c r="H171">
        <v>100</v>
      </c>
      <c r="I171">
        <v>0</v>
      </c>
      <c r="J171">
        <v>5</v>
      </c>
      <c r="K171">
        <v>3</v>
      </c>
      <c r="L171">
        <v>0</v>
      </c>
      <c r="M171">
        <v>0</v>
      </c>
      <c r="N171">
        <v>1</v>
      </c>
      <c r="O171">
        <v>0</v>
      </c>
      <c r="P171">
        <v>7</v>
      </c>
    </row>
    <row r="172" spans="1:26" s="5" customFormat="1" ht="11.25">
      <c r="A172" s="1" t="s">
        <v>217</v>
      </c>
      <c r="B172" s="4">
        <f>SUM(B164:B171)</f>
        <v>27</v>
      </c>
      <c r="C172" s="4">
        <f>SUM(C164:C171)</f>
        <v>134</v>
      </c>
      <c r="D172" s="4">
        <f>SUM(D164:D171)</f>
        <v>300</v>
      </c>
      <c r="E172" s="13">
        <f>+C172/D172</f>
        <v>0.44666666666666666</v>
      </c>
      <c r="F172" s="4">
        <f>SUM(F164:F171)</f>
        <v>67</v>
      </c>
      <c r="G172" s="4">
        <f>SUM(G164:G171)</f>
        <v>87</v>
      </c>
      <c r="H172" s="13">
        <f>+F172/G172</f>
        <v>0.7701149425287356</v>
      </c>
      <c r="I172" s="4">
        <f>SUM(I164:I171)</f>
        <v>28</v>
      </c>
      <c r="J172" s="4">
        <f>SUM(J164:J171)</f>
        <v>194</v>
      </c>
      <c r="K172" s="4">
        <f>SUM(K164:K171)</f>
        <v>72</v>
      </c>
      <c r="L172" s="4">
        <f>SUM(L164:L171)</f>
        <v>38</v>
      </c>
      <c r="M172" s="13">
        <f>+K172/L172</f>
        <v>1.894736842105263</v>
      </c>
      <c r="N172" s="4">
        <f>SUM(N164:N171)</f>
        <v>22</v>
      </c>
      <c r="O172" s="4">
        <f>SUM(O164:O171)</f>
        <v>20</v>
      </c>
      <c r="P172" s="4">
        <f>SUM(P164:P171)</f>
        <v>363</v>
      </c>
      <c r="Q172" s="14">
        <f>SUM(R172:Z172)</f>
        <v>1686.8</v>
      </c>
      <c r="R172" s="15">
        <f>+P172</f>
        <v>363</v>
      </c>
      <c r="S172" s="15">
        <f>+J172*1.7</f>
        <v>329.8</v>
      </c>
      <c r="T172" s="15">
        <f>+K172*3</f>
        <v>216</v>
      </c>
      <c r="U172" s="15">
        <f>+I172*4</f>
        <v>112</v>
      </c>
      <c r="V172" s="15">
        <f>O172*4.4</f>
        <v>88</v>
      </c>
      <c r="W172" s="15">
        <f>+N172*6.5</f>
        <v>143</v>
      </c>
      <c r="X172" s="3">
        <f>IF(E172&lt;0.414,70,IF(E172&lt;0.427,85,IF(E172&lt;0.437,100,IF(E172&lt;0.444,115,IF(E172&lt;0.452,130,IF(E172&lt;0.46,145,IF(E172&lt;0.469,160,IF(E172&lt;0.481,175,190))))))))</f>
        <v>130</v>
      </c>
      <c r="Y172" s="3">
        <f>IF(H172&lt;0.687,70,IF(H172&lt;0.719,85,IF(H172&lt;0.74,100,IF(H172&lt;0.758,115,IF(H172&lt;0.776,130,IF(H172&lt;0.789,145,IF(H172&lt;0.804,160,IF(H172&lt;0.827,175,190))))))))</f>
        <v>130</v>
      </c>
      <c r="Z172" s="3">
        <f>IF(M172&lt;1.15,70,IF(M172&lt;1.29,85,IF(M172&lt;1.4,100,IF(M172&lt;1.5,115,IF(M172&lt;1.59,130,IF(M172&lt;1.72,145,IF(M172&lt;1.89,160,IF(M172&lt;2.09,175,190))))))))</f>
        <v>175</v>
      </c>
    </row>
    <row r="173" ht="12.75">
      <c r="A173" t="s">
        <v>201</v>
      </c>
    </row>
    <row r="174" spans="1:16" ht="12.75">
      <c r="A174" t="s">
        <v>0</v>
      </c>
      <c r="B174" t="s">
        <v>1</v>
      </c>
      <c r="C174" t="s">
        <v>2</v>
      </c>
      <c r="D174" t="s">
        <v>3</v>
      </c>
      <c r="E174" t="s">
        <v>4</v>
      </c>
      <c r="F174" t="s">
        <v>5</v>
      </c>
      <c r="G174" t="s">
        <v>6</v>
      </c>
      <c r="H174" t="s">
        <v>7</v>
      </c>
      <c r="I174" t="s">
        <v>8</v>
      </c>
      <c r="J174" t="s">
        <v>9</v>
      </c>
      <c r="K174" t="s">
        <v>10</v>
      </c>
      <c r="L174" t="s">
        <v>11</v>
      </c>
      <c r="M174" t="s">
        <v>12</v>
      </c>
      <c r="N174" t="s">
        <v>13</v>
      </c>
      <c r="O174" t="s">
        <v>14</v>
      </c>
      <c r="P174" t="s">
        <v>15</v>
      </c>
    </row>
    <row r="175" spans="1:16" ht="12.75">
      <c r="A175" t="s">
        <v>144</v>
      </c>
      <c r="B175">
        <v>4</v>
      </c>
      <c r="C175">
        <v>13</v>
      </c>
      <c r="D175">
        <v>44</v>
      </c>
      <c r="E175">
        <v>29.5</v>
      </c>
      <c r="F175">
        <v>10</v>
      </c>
      <c r="G175">
        <v>11</v>
      </c>
      <c r="H175">
        <v>90.9</v>
      </c>
      <c r="I175">
        <v>6</v>
      </c>
      <c r="J175">
        <v>17</v>
      </c>
      <c r="K175">
        <v>30</v>
      </c>
      <c r="L175">
        <v>9</v>
      </c>
      <c r="M175">
        <v>3.333</v>
      </c>
      <c r="N175">
        <v>3</v>
      </c>
      <c r="O175">
        <v>9</v>
      </c>
      <c r="P175">
        <v>42</v>
      </c>
    </row>
    <row r="176" spans="1:16" ht="12.75">
      <c r="A176" t="s">
        <v>145</v>
      </c>
      <c r="B176">
        <v>4</v>
      </c>
      <c r="C176">
        <v>26</v>
      </c>
      <c r="D176">
        <v>63</v>
      </c>
      <c r="E176">
        <v>41.3</v>
      </c>
      <c r="F176">
        <v>11</v>
      </c>
      <c r="G176">
        <v>12</v>
      </c>
      <c r="H176">
        <v>91.7</v>
      </c>
      <c r="I176">
        <v>11</v>
      </c>
      <c r="J176">
        <v>19</v>
      </c>
      <c r="K176">
        <v>11</v>
      </c>
      <c r="L176">
        <v>14</v>
      </c>
      <c r="M176">
        <v>0.786</v>
      </c>
      <c r="N176">
        <v>4</v>
      </c>
      <c r="O176">
        <v>6</v>
      </c>
      <c r="P176">
        <v>74</v>
      </c>
    </row>
    <row r="177" spans="1:16" ht="12.75">
      <c r="A177" t="s">
        <v>146</v>
      </c>
      <c r="B177">
        <v>4</v>
      </c>
      <c r="C177">
        <v>28</v>
      </c>
      <c r="D177">
        <v>70</v>
      </c>
      <c r="E177">
        <v>40</v>
      </c>
      <c r="F177">
        <v>6</v>
      </c>
      <c r="G177">
        <v>7</v>
      </c>
      <c r="H177">
        <v>85.7</v>
      </c>
      <c r="I177">
        <v>8</v>
      </c>
      <c r="J177">
        <v>25</v>
      </c>
      <c r="K177">
        <v>11</v>
      </c>
      <c r="L177">
        <v>11</v>
      </c>
      <c r="M177">
        <v>1</v>
      </c>
      <c r="N177">
        <v>2</v>
      </c>
      <c r="O177">
        <v>3</v>
      </c>
      <c r="P177">
        <v>70</v>
      </c>
    </row>
    <row r="178" spans="1:16" ht="12.75">
      <c r="A178" t="s">
        <v>147</v>
      </c>
      <c r="B178">
        <v>4</v>
      </c>
      <c r="C178">
        <v>24</v>
      </c>
      <c r="D178">
        <v>56</v>
      </c>
      <c r="E178">
        <v>42.9</v>
      </c>
      <c r="F178">
        <v>12</v>
      </c>
      <c r="G178">
        <v>13</v>
      </c>
      <c r="H178">
        <v>92.3</v>
      </c>
      <c r="I178">
        <v>9</v>
      </c>
      <c r="J178">
        <v>17</v>
      </c>
      <c r="K178">
        <v>12</v>
      </c>
      <c r="L178">
        <v>8</v>
      </c>
      <c r="M178">
        <v>1.5</v>
      </c>
      <c r="N178">
        <v>2</v>
      </c>
      <c r="O178">
        <v>2</v>
      </c>
      <c r="P178">
        <v>69</v>
      </c>
    </row>
    <row r="179" spans="1:16" ht="12.75">
      <c r="A179" t="s">
        <v>148</v>
      </c>
      <c r="B179">
        <v>3</v>
      </c>
      <c r="C179">
        <v>23</v>
      </c>
      <c r="D179">
        <v>52</v>
      </c>
      <c r="E179">
        <v>44.2</v>
      </c>
      <c r="F179">
        <v>13</v>
      </c>
      <c r="G179">
        <v>14</v>
      </c>
      <c r="H179">
        <v>92.9</v>
      </c>
      <c r="I179">
        <v>7</v>
      </c>
      <c r="J179">
        <v>26</v>
      </c>
      <c r="K179">
        <v>6</v>
      </c>
      <c r="L179">
        <v>8</v>
      </c>
      <c r="M179">
        <v>0.75</v>
      </c>
      <c r="N179">
        <v>2</v>
      </c>
      <c r="O179">
        <v>2</v>
      </c>
      <c r="P179">
        <v>66</v>
      </c>
    </row>
    <row r="180" spans="1:16" ht="12.75">
      <c r="A180" t="s">
        <v>149</v>
      </c>
      <c r="B180">
        <v>4</v>
      </c>
      <c r="C180">
        <v>13</v>
      </c>
      <c r="D180">
        <v>38</v>
      </c>
      <c r="E180">
        <v>34.2</v>
      </c>
      <c r="F180">
        <v>22</v>
      </c>
      <c r="G180">
        <v>25</v>
      </c>
      <c r="H180">
        <v>88</v>
      </c>
      <c r="I180">
        <v>0</v>
      </c>
      <c r="J180">
        <v>30</v>
      </c>
      <c r="K180">
        <v>4</v>
      </c>
      <c r="L180">
        <v>7</v>
      </c>
      <c r="M180">
        <v>0.571</v>
      </c>
      <c r="N180">
        <v>7</v>
      </c>
      <c r="O180">
        <v>3</v>
      </c>
      <c r="P180">
        <v>48</v>
      </c>
    </row>
    <row r="181" spans="1:16" ht="12.75">
      <c r="A181" t="s">
        <v>150</v>
      </c>
      <c r="B181">
        <v>2</v>
      </c>
      <c r="C181">
        <v>13</v>
      </c>
      <c r="D181">
        <v>29</v>
      </c>
      <c r="E181">
        <v>44.8</v>
      </c>
      <c r="F181">
        <v>16</v>
      </c>
      <c r="G181">
        <v>20</v>
      </c>
      <c r="H181">
        <v>80</v>
      </c>
      <c r="I181">
        <v>0</v>
      </c>
      <c r="J181">
        <v>12</v>
      </c>
      <c r="K181">
        <v>14</v>
      </c>
      <c r="L181">
        <v>7</v>
      </c>
      <c r="M181">
        <v>2</v>
      </c>
      <c r="N181">
        <v>2</v>
      </c>
      <c r="O181">
        <v>5</v>
      </c>
      <c r="P181">
        <v>42</v>
      </c>
    </row>
    <row r="182" spans="1:16" ht="12.75">
      <c r="A182" t="s">
        <v>151</v>
      </c>
      <c r="B182">
        <v>2</v>
      </c>
      <c r="C182">
        <v>15</v>
      </c>
      <c r="D182">
        <v>24</v>
      </c>
      <c r="E182">
        <v>62.5</v>
      </c>
      <c r="F182">
        <v>9</v>
      </c>
      <c r="G182">
        <v>10</v>
      </c>
      <c r="H182">
        <v>90</v>
      </c>
      <c r="I182">
        <v>5</v>
      </c>
      <c r="J182">
        <v>2</v>
      </c>
      <c r="K182">
        <v>4</v>
      </c>
      <c r="L182">
        <v>4</v>
      </c>
      <c r="M182">
        <v>1</v>
      </c>
      <c r="N182">
        <v>0</v>
      </c>
      <c r="O182">
        <v>0</v>
      </c>
      <c r="P182">
        <v>44</v>
      </c>
    </row>
    <row r="183" spans="1:16" ht="12.75">
      <c r="A183" t="s">
        <v>152</v>
      </c>
      <c r="B183">
        <v>2</v>
      </c>
      <c r="C183">
        <v>6</v>
      </c>
      <c r="D183">
        <v>13</v>
      </c>
      <c r="E183">
        <v>46.2</v>
      </c>
      <c r="F183">
        <v>0</v>
      </c>
      <c r="G183">
        <v>0</v>
      </c>
      <c r="H183">
        <v>0</v>
      </c>
      <c r="I183">
        <v>3</v>
      </c>
      <c r="J183">
        <v>6</v>
      </c>
      <c r="K183">
        <v>2</v>
      </c>
      <c r="L183">
        <v>1</v>
      </c>
      <c r="M183">
        <v>2</v>
      </c>
      <c r="N183">
        <v>0</v>
      </c>
      <c r="O183">
        <v>0</v>
      </c>
      <c r="P183">
        <v>15</v>
      </c>
    </row>
    <row r="184" spans="1:26" s="5" customFormat="1" ht="11.25">
      <c r="A184" s="1" t="s">
        <v>216</v>
      </c>
      <c r="B184" s="4">
        <f>SUM(B175:B183)</f>
        <v>29</v>
      </c>
      <c r="C184" s="4">
        <f>SUM(C175:C183)</f>
        <v>161</v>
      </c>
      <c r="D184" s="4">
        <f>SUM(D175:D183)</f>
        <v>389</v>
      </c>
      <c r="E184" s="13">
        <f>+C184/D184</f>
        <v>0.4138817480719794</v>
      </c>
      <c r="F184" s="4">
        <f>SUM(F175:F183)</f>
        <v>99</v>
      </c>
      <c r="G184" s="4">
        <f>SUM(G175:G183)</f>
        <v>112</v>
      </c>
      <c r="H184" s="13">
        <f>+F184/G184</f>
        <v>0.8839285714285714</v>
      </c>
      <c r="I184" s="4">
        <f>SUM(I175:I183)</f>
        <v>49</v>
      </c>
      <c r="J184" s="4">
        <f>SUM(J175:J183)</f>
        <v>154</v>
      </c>
      <c r="K184" s="4">
        <f>SUM(K175:K183)</f>
        <v>94</v>
      </c>
      <c r="L184" s="4">
        <f>SUM(L175:L183)</f>
        <v>69</v>
      </c>
      <c r="M184" s="13">
        <f>+K184/L184</f>
        <v>1.3623188405797102</v>
      </c>
      <c r="N184" s="4">
        <f>SUM(N175:N183)</f>
        <v>22</v>
      </c>
      <c r="O184" s="4">
        <f>SUM(O175:O183)</f>
        <v>30</v>
      </c>
      <c r="P184" s="4">
        <f>SUM(P175:P183)</f>
        <v>470</v>
      </c>
      <c r="Q184" s="14">
        <f>SUM(R184:Z184)</f>
        <v>1844.8</v>
      </c>
      <c r="R184" s="15">
        <f>+P184</f>
        <v>470</v>
      </c>
      <c r="S184" s="15">
        <f>+J184*1.7</f>
        <v>261.8</v>
      </c>
      <c r="T184" s="15">
        <f>+K184*3</f>
        <v>282</v>
      </c>
      <c r="U184" s="15">
        <f>+I184*4</f>
        <v>196</v>
      </c>
      <c r="V184" s="15">
        <f>O184*4.4</f>
        <v>132</v>
      </c>
      <c r="W184" s="15">
        <f>+N184*6.5</f>
        <v>143</v>
      </c>
      <c r="X184" s="3">
        <f>IF(E184&lt;0.414,70,IF(E184&lt;0.427,85,IF(E184&lt;0.437,100,IF(E184&lt;0.444,115,IF(E184&lt;0.452,130,IF(E184&lt;0.46,145,IF(E184&lt;0.469,160,IF(E184&lt;0.481,175,190))))))))</f>
        <v>70</v>
      </c>
      <c r="Y184" s="3">
        <f>IF(H184&lt;0.687,70,IF(H184&lt;0.719,85,IF(H184&lt;0.74,100,IF(H184&lt;0.758,115,IF(H184&lt;0.776,130,IF(H184&lt;0.789,145,IF(H184&lt;0.804,160,IF(H184&lt;0.827,175,190))))))))</f>
        <v>190</v>
      </c>
      <c r="Z184" s="3">
        <f>IF(M184&lt;1.15,70,IF(M184&lt;1.29,85,IF(M184&lt;1.4,100,IF(M184&lt;1.5,115,IF(M184&lt;1.59,130,IF(M184&lt;1.72,145,IF(M184&lt;1.89,160,IF(M184&lt;2.09,175,190))))))))</f>
        <v>100</v>
      </c>
    </row>
    <row r="185" ht="12.75">
      <c r="A185" t="s">
        <v>202</v>
      </c>
    </row>
    <row r="186" spans="1:16" ht="12.75">
      <c r="A186" t="s">
        <v>0</v>
      </c>
      <c r="B186" t="s">
        <v>1</v>
      </c>
      <c r="C186" t="s">
        <v>2</v>
      </c>
      <c r="D186" t="s">
        <v>3</v>
      </c>
      <c r="E186" t="s">
        <v>4</v>
      </c>
      <c r="F186" t="s">
        <v>5</v>
      </c>
      <c r="G186" t="s">
        <v>6</v>
      </c>
      <c r="H186" t="s">
        <v>7</v>
      </c>
      <c r="I186" t="s">
        <v>8</v>
      </c>
      <c r="J186" t="s">
        <v>9</v>
      </c>
      <c r="K186" t="s">
        <v>10</v>
      </c>
      <c r="L186" t="s">
        <v>11</v>
      </c>
      <c r="M186" t="s">
        <v>12</v>
      </c>
      <c r="N186" t="s">
        <v>13</v>
      </c>
      <c r="O186" t="s">
        <v>14</v>
      </c>
      <c r="P186" t="s">
        <v>15</v>
      </c>
    </row>
    <row r="187" spans="1:16" ht="12.75">
      <c r="A187" t="s">
        <v>153</v>
      </c>
      <c r="B187">
        <v>3</v>
      </c>
      <c r="C187">
        <v>27</v>
      </c>
      <c r="D187">
        <v>60</v>
      </c>
      <c r="E187">
        <v>45</v>
      </c>
      <c r="F187">
        <v>14</v>
      </c>
      <c r="G187">
        <v>17</v>
      </c>
      <c r="H187">
        <v>82.4</v>
      </c>
      <c r="I187">
        <v>9</v>
      </c>
      <c r="J187">
        <v>19</v>
      </c>
      <c r="K187">
        <v>9</v>
      </c>
      <c r="L187">
        <v>5</v>
      </c>
      <c r="M187">
        <v>1.8</v>
      </c>
      <c r="N187">
        <v>0</v>
      </c>
      <c r="O187">
        <v>3</v>
      </c>
      <c r="P187">
        <v>77</v>
      </c>
    </row>
    <row r="188" spans="1:16" ht="12.75">
      <c r="A188" t="s">
        <v>154</v>
      </c>
      <c r="B188">
        <v>4</v>
      </c>
      <c r="C188">
        <v>21</v>
      </c>
      <c r="D188">
        <v>45</v>
      </c>
      <c r="E188">
        <v>46.7</v>
      </c>
      <c r="F188">
        <v>16</v>
      </c>
      <c r="G188">
        <v>21</v>
      </c>
      <c r="H188">
        <v>76.2</v>
      </c>
      <c r="I188">
        <v>0</v>
      </c>
      <c r="J188">
        <v>27</v>
      </c>
      <c r="K188">
        <v>4</v>
      </c>
      <c r="L188">
        <v>6</v>
      </c>
      <c r="M188">
        <v>0.667</v>
      </c>
      <c r="N188">
        <v>2</v>
      </c>
      <c r="O188">
        <v>8</v>
      </c>
      <c r="P188">
        <v>58</v>
      </c>
    </row>
    <row r="189" spans="1:16" ht="12.75">
      <c r="A189" t="s">
        <v>155</v>
      </c>
      <c r="B189">
        <v>4</v>
      </c>
      <c r="C189">
        <v>18</v>
      </c>
      <c r="D189">
        <v>60</v>
      </c>
      <c r="E189">
        <v>30</v>
      </c>
      <c r="F189">
        <v>7</v>
      </c>
      <c r="G189">
        <v>11</v>
      </c>
      <c r="H189">
        <v>63.6</v>
      </c>
      <c r="I189">
        <v>4</v>
      </c>
      <c r="J189">
        <v>12</v>
      </c>
      <c r="K189">
        <v>13</v>
      </c>
      <c r="L189">
        <v>3</v>
      </c>
      <c r="M189">
        <v>4.333</v>
      </c>
      <c r="N189">
        <v>2</v>
      </c>
      <c r="O189">
        <v>6</v>
      </c>
      <c r="P189">
        <v>47</v>
      </c>
    </row>
    <row r="190" spans="1:16" ht="12.75">
      <c r="A190" t="s">
        <v>156</v>
      </c>
      <c r="B190">
        <v>4</v>
      </c>
      <c r="C190">
        <v>19</v>
      </c>
      <c r="D190">
        <v>44</v>
      </c>
      <c r="E190">
        <v>43.2</v>
      </c>
      <c r="F190">
        <v>10</v>
      </c>
      <c r="G190">
        <v>15</v>
      </c>
      <c r="H190">
        <v>66.7</v>
      </c>
      <c r="I190">
        <v>0</v>
      </c>
      <c r="J190">
        <v>19</v>
      </c>
      <c r="K190">
        <v>20</v>
      </c>
      <c r="L190">
        <v>12</v>
      </c>
      <c r="M190">
        <v>1.667</v>
      </c>
      <c r="N190">
        <v>0</v>
      </c>
      <c r="O190">
        <v>4</v>
      </c>
      <c r="P190">
        <v>48</v>
      </c>
    </row>
    <row r="191" spans="1:16" ht="12.75">
      <c r="A191" t="s">
        <v>157</v>
      </c>
      <c r="B191">
        <v>3</v>
      </c>
      <c r="C191">
        <v>16</v>
      </c>
      <c r="D191">
        <v>33</v>
      </c>
      <c r="E191">
        <v>48.5</v>
      </c>
      <c r="F191">
        <v>2</v>
      </c>
      <c r="G191">
        <v>4</v>
      </c>
      <c r="H191">
        <v>50</v>
      </c>
      <c r="I191">
        <v>0</v>
      </c>
      <c r="J191">
        <v>17</v>
      </c>
      <c r="K191">
        <v>8</v>
      </c>
      <c r="L191">
        <v>6</v>
      </c>
      <c r="M191">
        <v>1.333</v>
      </c>
      <c r="N191">
        <v>4</v>
      </c>
      <c r="O191">
        <v>3</v>
      </c>
      <c r="P191">
        <v>34</v>
      </c>
    </row>
    <row r="192" spans="1:16" ht="12.75">
      <c r="A192" t="s">
        <v>158</v>
      </c>
      <c r="B192">
        <v>4</v>
      </c>
      <c r="C192">
        <v>13</v>
      </c>
      <c r="D192">
        <v>27</v>
      </c>
      <c r="E192">
        <v>48.1</v>
      </c>
      <c r="F192">
        <v>9</v>
      </c>
      <c r="G192">
        <v>12</v>
      </c>
      <c r="H192">
        <v>75</v>
      </c>
      <c r="I192">
        <v>4</v>
      </c>
      <c r="J192">
        <v>5</v>
      </c>
      <c r="K192">
        <v>16</v>
      </c>
      <c r="L192">
        <v>9</v>
      </c>
      <c r="M192">
        <v>1.778</v>
      </c>
      <c r="N192">
        <v>0</v>
      </c>
      <c r="O192">
        <v>3</v>
      </c>
      <c r="P192">
        <v>39</v>
      </c>
    </row>
    <row r="193" spans="1:16" ht="12.75">
      <c r="A193" t="s">
        <v>159</v>
      </c>
      <c r="B193">
        <v>3</v>
      </c>
      <c r="C193">
        <v>17</v>
      </c>
      <c r="D193">
        <v>44</v>
      </c>
      <c r="E193">
        <v>38.6</v>
      </c>
      <c r="F193">
        <v>6</v>
      </c>
      <c r="G193">
        <v>10</v>
      </c>
      <c r="H193">
        <v>60</v>
      </c>
      <c r="I193">
        <v>0</v>
      </c>
      <c r="J193">
        <v>20</v>
      </c>
      <c r="K193">
        <v>5</v>
      </c>
      <c r="L193">
        <v>9</v>
      </c>
      <c r="M193">
        <v>0.556</v>
      </c>
      <c r="N193">
        <v>2</v>
      </c>
      <c r="O193">
        <v>4</v>
      </c>
      <c r="P193">
        <v>40</v>
      </c>
    </row>
    <row r="194" spans="1:16" ht="12.75">
      <c r="A194" t="s">
        <v>160</v>
      </c>
      <c r="B194">
        <v>2</v>
      </c>
      <c r="C194">
        <v>7</v>
      </c>
      <c r="D194">
        <v>11</v>
      </c>
      <c r="E194">
        <v>63.6</v>
      </c>
      <c r="F194">
        <v>4</v>
      </c>
      <c r="G194">
        <v>6</v>
      </c>
      <c r="H194">
        <v>66.7</v>
      </c>
      <c r="I194">
        <v>0</v>
      </c>
      <c r="J194">
        <v>11</v>
      </c>
      <c r="K194">
        <v>1</v>
      </c>
      <c r="L194">
        <v>4</v>
      </c>
      <c r="M194">
        <v>0.25</v>
      </c>
      <c r="N194">
        <v>1</v>
      </c>
      <c r="O194">
        <v>2</v>
      </c>
      <c r="P194">
        <v>18</v>
      </c>
    </row>
    <row r="195" spans="1:26" s="5" customFormat="1" ht="11.25">
      <c r="A195" s="1" t="s">
        <v>217</v>
      </c>
      <c r="B195" s="4">
        <f>SUM(B187:B194)</f>
        <v>27</v>
      </c>
      <c r="C195" s="4">
        <f>SUM(C187:C194)</f>
        <v>138</v>
      </c>
      <c r="D195" s="4">
        <f>SUM(D187:D194)</f>
        <v>324</v>
      </c>
      <c r="E195" s="13">
        <f>+C195/D195</f>
        <v>0.42592592592592593</v>
      </c>
      <c r="F195" s="4">
        <f>SUM(F187:F194)</f>
        <v>68</v>
      </c>
      <c r="G195" s="4">
        <f>SUM(G187:G194)</f>
        <v>96</v>
      </c>
      <c r="H195" s="13">
        <f>+F195/G195</f>
        <v>0.7083333333333334</v>
      </c>
      <c r="I195" s="4">
        <f>SUM(I187:I194)</f>
        <v>17</v>
      </c>
      <c r="J195" s="4">
        <f>SUM(J187:J194)</f>
        <v>130</v>
      </c>
      <c r="K195" s="4">
        <f>SUM(K187:K194)</f>
        <v>76</v>
      </c>
      <c r="L195" s="4">
        <f>SUM(L187:L194)</f>
        <v>54</v>
      </c>
      <c r="M195" s="13">
        <f>+K195/L195</f>
        <v>1.4074074074074074</v>
      </c>
      <c r="N195" s="4">
        <f>SUM(N187:N194)</f>
        <v>11</v>
      </c>
      <c r="O195" s="4">
        <f>SUM(O187:O194)</f>
        <v>33</v>
      </c>
      <c r="P195" s="4">
        <f>SUM(P187:P194)</f>
        <v>361</v>
      </c>
      <c r="Q195" s="14">
        <f>SUM(R195:Z195)</f>
        <v>1379.7</v>
      </c>
      <c r="R195" s="15">
        <f>+P195</f>
        <v>361</v>
      </c>
      <c r="S195" s="15">
        <f>+J195*1.7</f>
        <v>221</v>
      </c>
      <c r="T195" s="15">
        <f>+K195*3</f>
        <v>228</v>
      </c>
      <c r="U195" s="15">
        <f>+I195*4</f>
        <v>68</v>
      </c>
      <c r="V195" s="15">
        <f>O195*4.4</f>
        <v>145.20000000000002</v>
      </c>
      <c r="W195" s="15">
        <f>+N195*6.5</f>
        <v>71.5</v>
      </c>
      <c r="X195" s="3">
        <f>IF(E195&lt;0.414,70,IF(E195&lt;0.427,85,IF(E195&lt;0.437,100,IF(E195&lt;0.444,115,IF(E195&lt;0.452,130,IF(E195&lt;0.46,145,IF(E195&lt;0.469,160,IF(E195&lt;0.481,175,190))))))))</f>
        <v>85</v>
      </c>
      <c r="Y195" s="3">
        <f>IF(H195&lt;0.687,70,IF(H195&lt;0.719,85,IF(H195&lt;0.74,100,IF(H195&lt;0.758,115,IF(H195&lt;0.776,130,IF(H195&lt;0.789,145,IF(H195&lt;0.804,160,IF(H195&lt;0.827,175,190))))))))</f>
        <v>85</v>
      </c>
      <c r="Z195" s="3">
        <f>IF(M195&lt;1.15,70,IF(M195&lt;1.29,85,IF(M195&lt;1.4,100,IF(M195&lt;1.5,115,IF(M195&lt;1.59,130,IF(M195&lt;1.72,145,IF(M195&lt;1.89,160,IF(M195&lt;2.09,175,190))))))))</f>
        <v>115</v>
      </c>
    </row>
    <row r="196" ht="12.75">
      <c r="A196" t="s">
        <v>203</v>
      </c>
    </row>
    <row r="197" spans="1:16" ht="12.75">
      <c r="A197" t="s">
        <v>0</v>
      </c>
      <c r="B197" t="s">
        <v>1</v>
      </c>
      <c r="C197" t="s">
        <v>2</v>
      </c>
      <c r="D197" t="s">
        <v>3</v>
      </c>
      <c r="E197" t="s">
        <v>4</v>
      </c>
      <c r="F197" t="s">
        <v>5</v>
      </c>
      <c r="G197" t="s">
        <v>6</v>
      </c>
      <c r="H197" t="s">
        <v>7</v>
      </c>
      <c r="I197" t="s">
        <v>8</v>
      </c>
      <c r="J197" t="s">
        <v>9</v>
      </c>
      <c r="K197" t="s">
        <v>10</v>
      </c>
      <c r="L197" t="s">
        <v>11</v>
      </c>
      <c r="M197" t="s">
        <v>12</v>
      </c>
      <c r="N197" t="s">
        <v>13</v>
      </c>
      <c r="O197" t="s">
        <v>14</v>
      </c>
      <c r="P197" t="s">
        <v>15</v>
      </c>
    </row>
    <row r="198" spans="1:16" ht="12.75">
      <c r="A198" t="s">
        <v>161</v>
      </c>
      <c r="B198">
        <v>4</v>
      </c>
      <c r="C198">
        <v>32</v>
      </c>
      <c r="D198">
        <v>61</v>
      </c>
      <c r="E198">
        <v>52.5</v>
      </c>
      <c r="F198">
        <v>20</v>
      </c>
      <c r="G198">
        <v>48</v>
      </c>
      <c r="H198">
        <v>41.7</v>
      </c>
      <c r="I198">
        <v>0</v>
      </c>
      <c r="J198">
        <v>58</v>
      </c>
      <c r="K198">
        <v>13</v>
      </c>
      <c r="L198">
        <v>18</v>
      </c>
      <c r="M198">
        <v>0.722</v>
      </c>
      <c r="N198">
        <v>12</v>
      </c>
      <c r="O198">
        <v>0</v>
      </c>
      <c r="P198">
        <v>84</v>
      </c>
    </row>
    <row r="199" spans="1:16" ht="12.75">
      <c r="A199" t="s">
        <v>162</v>
      </c>
      <c r="B199">
        <v>3</v>
      </c>
      <c r="C199">
        <v>19</v>
      </c>
      <c r="D199">
        <v>38</v>
      </c>
      <c r="E199">
        <v>50</v>
      </c>
      <c r="F199">
        <v>8</v>
      </c>
      <c r="G199">
        <v>10</v>
      </c>
      <c r="H199">
        <v>80</v>
      </c>
      <c r="I199">
        <v>6</v>
      </c>
      <c r="J199">
        <v>13</v>
      </c>
      <c r="K199">
        <v>36</v>
      </c>
      <c r="L199">
        <v>5</v>
      </c>
      <c r="M199">
        <v>7.2</v>
      </c>
      <c r="N199">
        <v>0</v>
      </c>
      <c r="O199">
        <v>0</v>
      </c>
      <c r="P199">
        <v>52</v>
      </c>
    </row>
    <row r="200" spans="1:16" ht="12.75">
      <c r="A200" t="s">
        <v>163</v>
      </c>
      <c r="B200">
        <v>3</v>
      </c>
      <c r="C200">
        <v>23</v>
      </c>
      <c r="D200">
        <v>50</v>
      </c>
      <c r="E200">
        <v>46</v>
      </c>
      <c r="F200">
        <v>19</v>
      </c>
      <c r="G200">
        <v>22</v>
      </c>
      <c r="H200">
        <v>86.4</v>
      </c>
      <c r="I200">
        <v>0</v>
      </c>
      <c r="J200">
        <v>33</v>
      </c>
      <c r="K200">
        <v>9</v>
      </c>
      <c r="L200">
        <v>7</v>
      </c>
      <c r="M200">
        <v>1.286</v>
      </c>
      <c r="N200">
        <v>1</v>
      </c>
      <c r="O200">
        <v>5</v>
      </c>
      <c r="P200">
        <v>65</v>
      </c>
    </row>
    <row r="201" spans="1:16" ht="12.75">
      <c r="A201" t="s">
        <v>164</v>
      </c>
      <c r="B201">
        <v>3</v>
      </c>
      <c r="C201">
        <v>14</v>
      </c>
      <c r="D201">
        <v>32</v>
      </c>
      <c r="E201">
        <v>43.8</v>
      </c>
      <c r="F201">
        <v>0</v>
      </c>
      <c r="G201">
        <v>2</v>
      </c>
      <c r="H201">
        <v>0</v>
      </c>
      <c r="I201">
        <v>0</v>
      </c>
      <c r="J201">
        <v>30</v>
      </c>
      <c r="K201">
        <v>4</v>
      </c>
      <c r="L201">
        <v>4</v>
      </c>
      <c r="M201">
        <v>1</v>
      </c>
      <c r="N201">
        <v>6</v>
      </c>
      <c r="O201">
        <v>3</v>
      </c>
      <c r="P201">
        <v>28</v>
      </c>
    </row>
    <row r="202" spans="1:16" ht="12.75">
      <c r="A202" t="s">
        <v>165</v>
      </c>
      <c r="B202">
        <v>4</v>
      </c>
      <c r="C202">
        <v>22</v>
      </c>
      <c r="D202">
        <v>56</v>
      </c>
      <c r="E202">
        <v>39.3</v>
      </c>
      <c r="F202">
        <v>6</v>
      </c>
      <c r="G202">
        <v>8</v>
      </c>
      <c r="H202">
        <v>75</v>
      </c>
      <c r="I202">
        <v>5</v>
      </c>
      <c r="J202">
        <v>10</v>
      </c>
      <c r="K202">
        <v>8</v>
      </c>
      <c r="L202">
        <v>5</v>
      </c>
      <c r="M202">
        <v>1.6</v>
      </c>
      <c r="N202">
        <v>0</v>
      </c>
      <c r="O202">
        <v>1</v>
      </c>
      <c r="P202">
        <v>55</v>
      </c>
    </row>
    <row r="203" spans="1:16" ht="12.75">
      <c r="A203" t="s">
        <v>166</v>
      </c>
      <c r="B203">
        <v>3</v>
      </c>
      <c r="C203">
        <v>5</v>
      </c>
      <c r="D203">
        <v>9</v>
      </c>
      <c r="E203">
        <v>55.6</v>
      </c>
      <c r="F203">
        <v>5</v>
      </c>
      <c r="G203">
        <v>7</v>
      </c>
      <c r="H203">
        <v>71.4</v>
      </c>
      <c r="I203">
        <v>0</v>
      </c>
      <c r="J203">
        <v>8</v>
      </c>
      <c r="K203">
        <v>8</v>
      </c>
      <c r="L203">
        <v>5</v>
      </c>
      <c r="M203">
        <v>1.6</v>
      </c>
      <c r="N203">
        <v>1</v>
      </c>
      <c r="O203">
        <v>5</v>
      </c>
      <c r="P203">
        <v>15</v>
      </c>
    </row>
    <row r="204" spans="1:16" ht="12.75">
      <c r="A204" t="s">
        <v>167</v>
      </c>
      <c r="B204">
        <v>2</v>
      </c>
      <c r="C204">
        <v>5</v>
      </c>
      <c r="D204">
        <v>13</v>
      </c>
      <c r="E204">
        <v>38.5</v>
      </c>
      <c r="F204">
        <v>10</v>
      </c>
      <c r="G204">
        <v>10</v>
      </c>
      <c r="H204">
        <v>100</v>
      </c>
      <c r="I204">
        <v>0</v>
      </c>
      <c r="J204">
        <v>13</v>
      </c>
      <c r="K204">
        <v>3</v>
      </c>
      <c r="L204">
        <v>6</v>
      </c>
      <c r="M204">
        <v>0.5</v>
      </c>
      <c r="N204">
        <v>2</v>
      </c>
      <c r="O204">
        <v>2</v>
      </c>
      <c r="P204">
        <v>20</v>
      </c>
    </row>
    <row r="205" spans="1:16" ht="12.75">
      <c r="A205" t="s">
        <v>168</v>
      </c>
      <c r="B205">
        <v>2</v>
      </c>
      <c r="C205">
        <v>10</v>
      </c>
      <c r="D205">
        <v>19</v>
      </c>
      <c r="E205">
        <v>52.6</v>
      </c>
      <c r="F205">
        <v>6</v>
      </c>
      <c r="G205">
        <v>6</v>
      </c>
      <c r="H205">
        <v>100</v>
      </c>
      <c r="I205">
        <v>0</v>
      </c>
      <c r="J205">
        <v>5</v>
      </c>
      <c r="K205">
        <v>11</v>
      </c>
      <c r="L205">
        <v>5</v>
      </c>
      <c r="M205">
        <v>2.2</v>
      </c>
      <c r="N205">
        <v>0</v>
      </c>
      <c r="O205">
        <v>1</v>
      </c>
      <c r="P205">
        <v>26</v>
      </c>
    </row>
    <row r="206" spans="1:16" ht="12.75">
      <c r="A206" t="s">
        <v>169</v>
      </c>
      <c r="B206">
        <v>2</v>
      </c>
      <c r="C206">
        <v>1</v>
      </c>
      <c r="D206">
        <v>2</v>
      </c>
      <c r="E206">
        <v>50</v>
      </c>
      <c r="F206">
        <v>0</v>
      </c>
      <c r="G206">
        <v>1</v>
      </c>
      <c r="H206">
        <v>0</v>
      </c>
      <c r="I206">
        <v>1</v>
      </c>
      <c r="J206">
        <v>0</v>
      </c>
      <c r="K206">
        <v>3</v>
      </c>
      <c r="L206">
        <v>2</v>
      </c>
      <c r="M206">
        <v>1.5</v>
      </c>
      <c r="N206">
        <v>0</v>
      </c>
      <c r="O206">
        <v>3</v>
      </c>
      <c r="P206">
        <v>3</v>
      </c>
    </row>
    <row r="207" spans="1:26" s="5" customFormat="1" ht="11.25">
      <c r="A207" s="1" t="s">
        <v>216</v>
      </c>
      <c r="B207" s="4">
        <f>SUM(B198:B206)</f>
        <v>26</v>
      </c>
      <c r="C207" s="4">
        <f>SUM(C198:C206)</f>
        <v>131</v>
      </c>
      <c r="D207" s="4">
        <f>SUM(D198:D206)</f>
        <v>280</v>
      </c>
      <c r="E207" s="13">
        <f>+C207/D207</f>
        <v>0.46785714285714286</v>
      </c>
      <c r="F207" s="4">
        <f>SUM(F198:F206)</f>
        <v>74</v>
      </c>
      <c r="G207" s="4">
        <f>SUM(G198:G206)</f>
        <v>114</v>
      </c>
      <c r="H207" s="13">
        <f>+F207/G207</f>
        <v>0.6491228070175439</v>
      </c>
      <c r="I207" s="4">
        <f>SUM(I198:I206)</f>
        <v>12</v>
      </c>
      <c r="J207" s="4">
        <f>SUM(J198:J206)</f>
        <v>170</v>
      </c>
      <c r="K207" s="4">
        <f>SUM(K198:K206)</f>
        <v>95</v>
      </c>
      <c r="L207" s="4">
        <f>SUM(L198:L206)</f>
        <v>57</v>
      </c>
      <c r="M207" s="13">
        <f>+K207/L207</f>
        <v>1.6666666666666667</v>
      </c>
      <c r="N207" s="4">
        <f>SUM(N198:N206)</f>
        <v>22</v>
      </c>
      <c r="O207" s="4">
        <f>SUM(O198:O206)</f>
        <v>20</v>
      </c>
      <c r="P207" s="4">
        <f>SUM(P198:P206)</f>
        <v>348</v>
      </c>
      <c r="Q207" s="14">
        <f>SUM(R207:Z207)</f>
        <v>1576</v>
      </c>
      <c r="R207" s="15">
        <f>+P207</f>
        <v>348</v>
      </c>
      <c r="S207" s="15">
        <f>+J207*1.7</f>
        <v>289</v>
      </c>
      <c r="T207" s="15">
        <f>+K207*3</f>
        <v>285</v>
      </c>
      <c r="U207" s="15">
        <f>+I207*4</f>
        <v>48</v>
      </c>
      <c r="V207" s="15">
        <f>O207*4.4</f>
        <v>88</v>
      </c>
      <c r="W207" s="15">
        <f>+N207*6.5</f>
        <v>143</v>
      </c>
      <c r="X207" s="3">
        <f>IF(E207&lt;0.414,70,IF(E207&lt;0.427,85,IF(E207&lt;0.437,100,IF(E207&lt;0.444,115,IF(E207&lt;0.452,130,IF(E207&lt;0.46,145,IF(E207&lt;0.469,160,IF(E207&lt;0.481,175,190))))))))</f>
        <v>160</v>
      </c>
      <c r="Y207" s="3">
        <f>IF(H207&lt;0.687,70,IF(H207&lt;0.719,85,IF(H207&lt;0.74,100,IF(H207&lt;0.758,115,IF(H207&lt;0.776,130,IF(H207&lt;0.789,145,IF(H207&lt;0.804,160,IF(H207&lt;0.827,175,190))))))))</f>
        <v>70</v>
      </c>
      <c r="Z207" s="3">
        <f>IF(M207&lt;1.15,70,IF(M207&lt;1.29,85,IF(M207&lt;1.4,100,IF(M207&lt;1.5,115,IF(M207&lt;1.59,130,IF(M207&lt;1.72,145,IF(M207&lt;1.89,160,IF(M207&lt;2.09,175,190))))))))</f>
        <v>145</v>
      </c>
    </row>
    <row r="208" ht="12.75">
      <c r="A208" t="s">
        <v>204</v>
      </c>
    </row>
    <row r="209" spans="1:16" ht="12.75">
      <c r="A209" t="s">
        <v>0</v>
      </c>
      <c r="B209" t="s">
        <v>1</v>
      </c>
      <c r="C209" t="s">
        <v>2</v>
      </c>
      <c r="D209" t="s">
        <v>3</v>
      </c>
      <c r="E209" t="s">
        <v>4</v>
      </c>
      <c r="F209" t="s">
        <v>5</v>
      </c>
      <c r="G209" t="s">
        <v>6</v>
      </c>
      <c r="H209" t="s">
        <v>7</v>
      </c>
      <c r="I209" t="s">
        <v>8</v>
      </c>
      <c r="J209" t="s">
        <v>9</v>
      </c>
      <c r="K209" t="s">
        <v>10</v>
      </c>
      <c r="L209" t="s">
        <v>11</v>
      </c>
      <c r="M209" t="s">
        <v>12</v>
      </c>
      <c r="N209" t="s">
        <v>13</v>
      </c>
      <c r="O209" t="s">
        <v>14</v>
      </c>
      <c r="P209" t="s">
        <v>15</v>
      </c>
    </row>
    <row r="210" spans="1:16" ht="12.75">
      <c r="A210" t="s">
        <v>170</v>
      </c>
      <c r="B210">
        <v>4</v>
      </c>
      <c r="C210">
        <v>17</v>
      </c>
      <c r="D210">
        <v>34</v>
      </c>
      <c r="E210">
        <v>50</v>
      </c>
      <c r="F210">
        <v>5</v>
      </c>
      <c r="G210">
        <v>7</v>
      </c>
      <c r="H210">
        <v>71.4</v>
      </c>
      <c r="I210">
        <v>8</v>
      </c>
      <c r="J210">
        <v>8</v>
      </c>
      <c r="K210">
        <v>25</v>
      </c>
      <c r="L210">
        <v>8</v>
      </c>
      <c r="M210">
        <v>3.125</v>
      </c>
      <c r="N210">
        <v>2</v>
      </c>
      <c r="O210">
        <v>6</v>
      </c>
      <c r="P210">
        <v>47</v>
      </c>
    </row>
    <row r="211" spans="1:16" ht="12.75">
      <c r="A211" t="s">
        <v>171</v>
      </c>
      <c r="B211">
        <v>5</v>
      </c>
      <c r="C211">
        <v>16</v>
      </c>
      <c r="D211">
        <v>35</v>
      </c>
      <c r="E211">
        <v>45.7</v>
      </c>
      <c r="F211">
        <v>12</v>
      </c>
      <c r="G211">
        <v>14</v>
      </c>
      <c r="H211">
        <v>85.7</v>
      </c>
      <c r="I211">
        <v>7</v>
      </c>
      <c r="J211">
        <v>9</v>
      </c>
      <c r="K211">
        <v>21</v>
      </c>
      <c r="L211">
        <v>7</v>
      </c>
      <c r="M211">
        <v>3</v>
      </c>
      <c r="N211">
        <v>0</v>
      </c>
      <c r="O211">
        <v>10</v>
      </c>
      <c r="P211">
        <v>51</v>
      </c>
    </row>
    <row r="212" spans="1:16" ht="12.75">
      <c r="A212" t="s">
        <v>172</v>
      </c>
      <c r="B212">
        <v>5</v>
      </c>
      <c r="C212">
        <v>28</v>
      </c>
      <c r="D212">
        <v>61</v>
      </c>
      <c r="E212">
        <v>45.9</v>
      </c>
      <c r="F212">
        <v>22</v>
      </c>
      <c r="G212">
        <v>26</v>
      </c>
      <c r="H212">
        <v>84.6</v>
      </c>
      <c r="I212">
        <v>6</v>
      </c>
      <c r="J212">
        <v>13</v>
      </c>
      <c r="K212">
        <v>14</v>
      </c>
      <c r="L212">
        <v>11</v>
      </c>
      <c r="M212">
        <v>1.273</v>
      </c>
      <c r="N212">
        <v>0</v>
      </c>
      <c r="O212">
        <v>6</v>
      </c>
      <c r="P212">
        <v>84</v>
      </c>
    </row>
    <row r="213" spans="1:16" ht="12.75">
      <c r="A213" t="s">
        <v>173</v>
      </c>
      <c r="B213">
        <v>4</v>
      </c>
      <c r="C213">
        <v>26</v>
      </c>
      <c r="D213">
        <v>46</v>
      </c>
      <c r="E213">
        <v>56.5</v>
      </c>
      <c r="F213">
        <v>6</v>
      </c>
      <c r="G213">
        <v>11</v>
      </c>
      <c r="H213">
        <v>54.5</v>
      </c>
      <c r="I213">
        <v>0</v>
      </c>
      <c r="J213">
        <v>27</v>
      </c>
      <c r="K213">
        <v>5</v>
      </c>
      <c r="L213">
        <v>10</v>
      </c>
      <c r="M213">
        <v>0.5</v>
      </c>
      <c r="N213">
        <v>5</v>
      </c>
      <c r="O213">
        <v>5</v>
      </c>
      <c r="P213">
        <v>58</v>
      </c>
    </row>
    <row r="214" spans="1:16" ht="12.75">
      <c r="A214" t="s">
        <v>174</v>
      </c>
      <c r="B214">
        <v>5</v>
      </c>
      <c r="C214">
        <v>15</v>
      </c>
      <c r="D214">
        <v>44</v>
      </c>
      <c r="E214">
        <v>34.1</v>
      </c>
      <c r="F214">
        <v>3</v>
      </c>
      <c r="G214">
        <v>4</v>
      </c>
      <c r="H214">
        <v>75</v>
      </c>
      <c r="I214">
        <v>3</v>
      </c>
      <c r="J214">
        <v>43</v>
      </c>
      <c r="K214">
        <v>4</v>
      </c>
      <c r="L214">
        <v>5</v>
      </c>
      <c r="M214">
        <v>0.8</v>
      </c>
      <c r="N214">
        <v>1</v>
      </c>
      <c r="O214">
        <v>3</v>
      </c>
      <c r="P214">
        <v>36</v>
      </c>
    </row>
    <row r="215" spans="1:16" ht="12.75">
      <c r="A215" t="s">
        <v>175</v>
      </c>
      <c r="B215">
        <v>4</v>
      </c>
      <c r="C215">
        <v>5</v>
      </c>
      <c r="D215">
        <v>23</v>
      </c>
      <c r="E215">
        <v>21.7</v>
      </c>
      <c r="F215">
        <v>2</v>
      </c>
      <c r="G215">
        <v>4</v>
      </c>
      <c r="H215">
        <v>50</v>
      </c>
      <c r="I215">
        <v>0</v>
      </c>
      <c r="J215">
        <v>8</v>
      </c>
      <c r="K215">
        <v>11</v>
      </c>
      <c r="L215">
        <v>8</v>
      </c>
      <c r="M215">
        <v>1.375</v>
      </c>
      <c r="N215">
        <v>3</v>
      </c>
      <c r="O215">
        <v>7</v>
      </c>
      <c r="P215">
        <v>12</v>
      </c>
    </row>
    <row r="216" spans="1:16" ht="12.75">
      <c r="A216" t="s">
        <v>176</v>
      </c>
      <c r="B216">
        <v>4</v>
      </c>
      <c r="C216">
        <v>1</v>
      </c>
      <c r="D216">
        <v>8</v>
      </c>
      <c r="E216">
        <v>12.5</v>
      </c>
      <c r="F216">
        <v>4</v>
      </c>
      <c r="G216">
        <v>6</v>
      </c>
      <c r="H216">
        <v>66.7</v>
      </c>
      <c r="I216">
        <v>0</v>
      </c>
      <c r="J216">
        <v>16</v>
      </c>
      <c r="K216">
        <v>2</v>
      </c>
      <c r="L216">
        <v>3</v>
      </c>
      <c r="M216">
        <v>0.667</v>
      </c>
      <c r="N216">
        <v>3</v>
      </c>
      <c r="O216">
        <v>0</v>
      </c>
      <c r="P216">
        <v>6</v>
      </c>
    </row>
    <row r="217" spans="1:16" ht="12.75">
      <c r="A217" t="s">
        <v>177</v>
      </c>
      <c r="B217">
        <v>2</v>
      </c>
      <c r="C217">
        <v>5</v>
      </c>
      <c r="D217">
        <v>10</v>
      </c>
      <c r="E217">
        <v>50</v>
      </c>
      <c r="F217">
        <v>0</v>
      </c>
      <c r="G217">
        <v>0</v>
      </c>
      <c r="H217">
        <v>0</v>
      </c>
      <c r="I217">
        <v>0</v>
      </c>
      <c r="J217">
        <v>9</v>
      </c>
      <c r="K217">
        <v>1</v>
      </c>
      <c r="L217">
        <v>3</v>
      </c>
      <c r="M217">
        <v>0.333</v>
      </c>
      <c r="N217">
        <v>0</v>
      </c>
      <c r="O217">
        <v>0</v>
      </c>
      <c r="P217">
        <v>10</v>
      </c>
    </row>
    <row r="218" spans="1:26" s="5" customFormat="1" ht="11.25">
      <c r="A218" s="1" t="s">
        <v>217</v>
      </c>
      <c r="B218" s="4">
        <f>SUM(B210:B217)</f>
        <v>33</v>
      </c>
      <c r="C218" s="4">
        <f>SUM(C210:C217)</f>
        <v>113</v>
      </c>
      <c r="D218" s="4">
        <f>SUM(D210:D217)</f>
        <v>261</v>
      </c>
      <c r="E218" s="13">
        <f>+C218/D218</f>
        <v>0.4329501915708812</v>
      </c>
      <c r="F218" s="4">
        <f>SUM(F210:F217)</f>
        <v>54</v>
      </c>
      <c r="G218" s="4">
        <f>SUM(G210:G217)</f>
        <v>72</v>
      </c>
      <c r="H218" s="13">
        <f>+F218/G218</f>
        <v>0.75</v>
      </c>
      <c r="I218" s="4">
        <f>SUM(I210:I217)</f>
        <v>24</v>
      </c>
      <c r="J218" s="4">
        <f>SUM(J210:J217)</f>
        <v>133</v>
      </c>
      <c r="K218" s="4">
        <f>SUM(K210:K217)</f>
        <v>83</v>
      </c>
      <c r="L218" s="4">
        <f>SUM(L210:L217)</f>
        <v>55</v>
      </c>
      <c r="M218" s="13">
        <f>+K218/L218</f>
        <v>1.509090909090909</v>
      </c>
      <c r="N218" s="4">
        <f>SUM(N210:N217)</f>
        <v>14</v>
      </c>
      <c r="O218" s="4">
        <f>SUM(O210:O217)</f>
        <v>37</v>
      </c>
      <c r="P218" s="4">
        <f>SUM(P210:P217)</f>
        <v>304</v>
      </c>
      <c r="Q218" s="14">
        <f>SUM(R218:Z218)</f>
        <v>1473.9</v>
      </c>
      <c r="R218" s="15">
        <f>+P218</f>
        <v>304</v>
      </c>
      <c r="S218" s="15">
        <f>+J218*1.7</f>
        <v>226.1</v>
      </c>
      <c r="T218" s="15">
        <f>+K218*3</f>
        <v>249</v>
      </c>
      <c r="U218" s="15">
        <f>+I218*4</f>
        <v>96</v>
      </c>
      <c r="V218" s="15">
        <f>O218*4.4</f>
        <v>162.8</v>
      </c>
      <c r="W218" s="15">
        <f>+N218*6.5</f>
        <v>91</v>
      </c>
      <c r="X218" s="3">
        <f>IF(E218&lt;0.414,70,IF(E218&lt;0.427,85,IF(E218&lt;0.437,100,IF(E218&lt;0.444,115,IF(E218&lt;0.452,130,IF(E218&lt;0.46,145,IF(E218&lt;0.469,160,IF(E218&lt;0.481,175,190))))))))</f>
        <v>100</v>
      </c>
      <c r="Y218" s="3">
        <f>IF(H218&lt;0.687,70,IF(H218&lt;0.719,85,IF(H218&lt;0.74,100,IF(H218&lt;0.758,115,IF(H218&lt;0.776,130,IF(H218&lt;0.789,145,IF(H218&lt;0.804,160,IF(H218&lt;0.827,175,190))))))))</f>
        <v>115</v>
      </c>
      <c r="Z218" s="3">
        <f>IF(M218&lt;1.15,70,IF(M218&lt;1.29,85,IF(M218&lt;1.4,100,IF(M218&lt;1.5,115,IF(M218&lt;1.59,130,IF(M218&lt;1.72,145,IF(M218&lt;1.89,160,IF(M218&lt;2.09,175,190))))))))</f>
        <v>130</v>
      </c>
    </row>
    <row r="219" ht="12.75">
      <c r="A219" t="s">
        <v>205</v>
      </c>
    </row>
    <row r="220" spans="1:16" ht="12.75">
      <c r="A220" t="s">
        <v>0</v>
      </c>
      <c r="B220" t="s">
        <v>1</v>
      </c>
      <c r="C220" t="s">
        <v>2</v>
      </c>
      <c r="D220" t="s">
        <v>3</v>
      </c>
      <c r="E220" t="s">
        <v>4</v>
      </c>
      <c r="F220" t="s">
        <v>5</v>
      </c>
      <c r="G220" t="s">
        <v>6</v>
      </c>
      <c r="H220" t="s">
        <v>7</v>
      </c>
      <c r="I220" t="s">
        <v>8</v>
      </c>
      <c r="J220" t="s">
        <v>9</v>
      </c>
      <c r="K220" t="s">
        <v>10</v>
      </c>
      <c r="L220" t="s">
        <v>11</v>
      </c>
      <c r="M220" t="s">
        <v>12</v>
      </c>
      <c r="N220" t="s">
        <v>13</v>
      </c>
      <c r="O220" t="s">
        <v>14</v>
      </c>
      <c r="P220" t="s">
        <v>15</v>
      </c>
    </row>
    <row r="221" spans="1:16" ht="12.75">
      <c r="A221" t="s">
        <v>178</v>
      </c>
      <c r="B221">
        <v>4</v>
      </c>
      <c r="C221">
        <v>18</v>
      </c>
      <c r="D221">
        <v>43</v>
      </c>
      <c r="E221">
        <v>41.9</v>
      </c>
      <c r="F221">
        <v>8</v>
      </c>
      <c r="G221">
        <v>16</v>
      </c>
      <c r="H221">
        <v>50</v>
      </c>
      <c r="I221">
        <v>0</v>
      </c>
      <c r="J221">
        <v>19</v>
      </c>
      <c r="K221">
        <v>9</v>
      </c>
      <c r="L221">
        <v>4</v>
      </c>
      <c r="M221">
        <v>2.25</v>
      </c>
      <c r="N221">
        <v>4</v>
      </c>
      <c r="O221">
        <v>5</v>
      </c>
      <c r="P221">
        <v>44</v>
      </c>
    </row>
    <row r="222" spans="1:16" ht="12.75">
      <c r="A222" t="s">
        <v>179</v>
      </c>
      <c r="B222">
        <v>3</v>
      </c>
      <c r="C222">
        <v>10</v>
      </c>
      <c r="D222">
        <v>20</v>
      </c>
      <c r="E222">
        <v>50</v>
      </c>
      <c r="F222">
        <v>15</v>
      </c>
      <c r="G222">
        <v>21</v>
      </c>
      <c r="H222">
        <v>71.4</v>
      </c>
      <c r="I222">
        <v>0</v>
      </c>
      <c r="J222">
        <v>26</v>
      </c>
      <c r="K222">
        <v>4</v>
      </c>
      <c r="L222">
        <v>8</v>
      </c>
      <c r="M222">
        <v>0.5</v>
      </c>
      <c r="N222">
        <v>8</v>
      </c>
      <c r="O222">
        <v>1</v>
      </c>
      <c r="P222">
        <v>35</v>
      </c>
    </row>
    <row r="223" spans="1:16" ht="12.75">
      <c r="A223" t="s">
        <v>180</v>
      </c>
      <c r="B223">
        <v>3</v>
      </c>
      <c r="C223">
        <v>14</v>
      </c>
      <c r="D223">
        <v>37</v>
      </c>
      <c r="E223">
        <v>37.8</v>
      </c>
      <c r="F223">
        <v>6</v>
      </c>
      <c r="G223">
        <v>6</v>
      </c>
      <c r="H223">
        <v>100</v>
      </c>
      <c r="I223">
        <v>5</v>
      </c>
      <c r="J223">
        <v>14</v>
      </c>
      <c r="K223">
        <v>14</v>
      </c>
      <c r="L223">
        <v>13</v>
      </c>
      <c r="M223">
        <v>1.077</v>
      </c>
      <c r="N223">
        <v>0</v>
      </c>
      <c r="O223">
        <v>4</v>
      </c>
      <c r="P223">
        <v>39</v>
      </c>
    </row>
    <row r="224" spans="1:16" ht="12.75">
      <c r="A224" t="s">
        <v>181</v>
      </c>
      <c r="B224">
        <v>2</v>
      </c>
      <c r="C224">
        <v>9</v>
      </c>
      <c r="D224">
        <v>16</v>
      </c>
      <c r="E224">
        <v>56.2</v>
      </c>
      <c r="F224">
        <v>13</v>
      </c>
      <c r="G224">
        <v>13</v>
      </c>
      <c r="H224">
        <v>100</v>
      </c>
      <c r="I224">
        <v>5</v>
      </c>
      <c r="J224">
        <v>8</v>
      </c>
      <c r="K224">
        <v>14</v>
      </c>
      <c r="L224">
        <v>7</v>
      </c>
      <c r="M224">
        <v>2</v>
      </c>
      <c r="N224">
        <v>0</v>
      </c>
      <c r="O224">
        <v>4</v>
      </c>
      <c r="P224">
        <v>36</v>
      </c>
    </row>
    <row r="225" spans="1:16" ht="12.75">
      <c r="A225" t="s">
        <v>182</v>
      </c>
      <c r="B225">
        <v>3</v>
      </c>
      <c r="C225">
        <v>14</v>
      </c>
      <c r="D225">
        <v>34</v>
      </c>
      <c r="E225">
        <v>41.2</v>
      </c>
      <c r="F225">
        <v>15</v>
      </c>
      <c r="G225">
        <v>19</v>
      </c>
      <c r="H225">
        <v>78.9</v>
      </c>
      <c r="I225">
        <v>0</v>
      </c>
      <c r="J225">
        <v>25</v>
      </c>
      <c r="K225">
        <v>4</v>
      </c>
      <c r="L225">
        <v>6</v>
      </c>
      <c r="M225">
        <v>0.667</v>
      </c>
      <c r="N225">
        <v>0</v>
      </c>
      <c r="O225">
        <v>1</v>
      </c>
      <c r="P225">
        <v>43</v>
      </c>
    </row>
    <row r="226" spans="1:16" ht="12.75">
      <c r="A226" t="s">
        <v>183</v>
      </c>
      <c r="B226">
        <v>3</v>
      </c>
      <c r="C226">
        <v>15</v>
      </c>
      <c r="D226">
        <v>33</v>
      </c>
      <c r="E226">
        <v>45.5</v>
      </c>
      <c r="F226">
        <v>8</v>
      </c>
      <c r="G226">
        <v>11</v>
      </c>
      <c r="H226">
        <v>72.7</v>
      </c>
      <c r="I226">
        <v>2</v>
      </c>
      <c r="J226">
        <v>28</v>
      </c>
      <c r="K226">
        <v>0</v>
      </c>
      <c r="L226">
        <v>6</v>
      </c>
      <c r="M226">
        <v>0</v>
      </c>
      <c r="N226">
        <v>0</v>
      </c>
      <c r="O226">
        <v>1</v>
      </c>
      <c r="P226">
        <v>40</v>
      </c>
    </row>
    <row r="227" spans="1:16" ht="12.75">
      <c r="A227" t="s">
        <v>184</v>
      </c>
      <c r="B227">
        <v>3</v>
      </c>
      <c r="C227">
        <v>7</v>
      </c>
      <c r="D227">
        <v>21</v>
      </c>
      <c r="E227">
        <v>33.3</v>
      </c>
      <c r="F227">
        <v>9</v>
      </c>
      <c r="G227">
        <v>13</v>
      </c>
      <c r="H227">
        <v>69.2</v>
      </c>
      <c r="I227">
        <v>0</v>
      </c>
      <c r="J227">
        <v>5</v>
      </c>
      <c r="K227">
        <v>7</v>
      </c>
      <c r="L227">
        <v>4</v>
      </c>
      <c r="M227">
        <v>1.75</v>
      </c>
      <c r="N227">
        <v>1</v>
      </c>
      <c r="O227">
        <v>2</v>
      </c>
      <c r="P227">
        <v>23</v>
      </c>
    </row>
    <row r="228" spans="1:16" ht="12.75">
      <c r="A228" t="s">
        <v>185</v>
      </c>
      <c r="B228">
        <v>3</v>
      </c>
      <c r="C228">
        <v>5</v>
      </c>
      <c r="D228">
        <v>17</v>
      </c>
      <c r="E228">
        <v>29.4</v>
      </c>
      <c r="F228">
        <v>3</v>
      </c>
      <c r="G228">
        <v>4</v>
      </c>
      <c r="H228">
        <v>75</v>
      </c>
      <c r="I228">
        <v>0</v>
      </c>
      <c r="J228">
        <v>14</v>
      </c>
      <c r="K228">
        <v>4</v>
      </c>
      <c r="L228">
        <v>5</v>
      </c>
      <c r="M228">
        <v>0.8</v>
      </c>
      <c r="N228">
        <v>2</v>
      </c>
      <c r="O228">
        <v>0</v>
      </c>
      <c r="P228">
        <v>13</v>
      </c>
    </row>
    <row r="229" spans="1:26" s="5" customFormat="1" ht="11.25">
      <c r="A229" s="1" t="s">
        <v>217</v>
      </c>
      <c r="B229" s="4">
        <f>SUM(B221:B228)</f>
        <v>24</v>
      </c>
      <c r="C229" s="4">
        <f>SUM(C221:C228)</f>
        <v>92</v>
      </c>
      <c r="D229" s="4">
        <f>SUM(D221:D228)</f>
        <v>221</v>
      </c>
      <c r="E229" s="13">
        <f>+C229/D229</f>
        <v>0.416289592760181</v>
      </c>
      <c r="F229" s="4">
        <f>SUM(F221:F228)</f>
        <v>77</v>
      </c>
      <c r="G229" s="4">
        <f>SUM(G221:G228)</f>
        <v>103</v>
      </c>
      <c r="H229" s="13">
        <f>+F229/G229</f>
        <v>0.7475728155339806</v>
      </c>
      <c r="I229" s="4">
        <f>SUM(I221:I228)</f>
        <v>12</v>
      </c>
      <c r="J229" s="4">
        <f>SUM(J221:J228)</f>
        <v>139</v>
      </c>
      <c r="K229" s="4">
        <f>SUM(K221:K228)</f>
        <v>56</v>
      </c>
      <c r="L229" s="4">
        <f>SUM(L221:L228)</f>
        <v>53</v>
      </c>
      <c r="M229" s="13">
        <f>+K229/L229</f>
        <v>1.0566037735849056</v>
      </c>
      <c r="N229" s="4">
        <f>SUM(N221:N228)</f>
        <v>15</v>
      </c>
      <c r="O229" s="4">
        <f>SUM(O221:O228)</f>
        <v>18</v>
      </c>
      <c r="P229" s="4">
        <f>SUM(P221:P228)</f>
        <v>273</v>
      </c>
      <c r="Q229" s="14">
        <f>SUM(R229:Z229)</f>
        <v>1172</v>
      </c>
      <c r="R229" s="15">
        <f>+P229</f>
        <v>273</v>
      </c>
      <c r="S229" s="15">
        <f>+J229*1.7</f>
        <v>236.29999999999998</v>
      </c>
      <c r="T229" s="15">
        <f>+K229*3</f>
        <v>168</v>
      </c>
      <c r="U229" s="15">
        <f>+I229*4</f>
        <v>48</v>
      </c>
      <c r="V229" s="15">
        <f>O229*4.4</f>
        <v>79.2</v>
      </c>
      <c r="W229" s="15">
        <f>+N229*6.5</f>
        <v>97.5</v>
      </c>
      <c r="X229" s="3">
        <f>IF(E229&lt;0.414,70,IF(E229&lt;0.427,85,IF(E229&lt;0.437,100,IF(E229&lt;0.444,115,IF(E229&lt;0.452,130,IF(E229&lt;0.46,145,IF(E229&lt;0.469,160,IF(E229&lt;0.481,175,190))))))))</f>
        <v>85</v>
      </c>
      <c r="Y229" s="3">
        <f>IF(H229&lt;0.687,70,IF(H229&lt;0.719,85,IF(H229&lt;0.74,100,IF(H229&lt;0.758,115,IF(H229&lt;0.776,130,IF(H229&lt;0.789,145,IF(H229&lt;0.804,160,IF(H229&lt;0.827,175,190))))))))</f>
        <v>115</v>
      </c>
      <c r="Z229" s="3">
        <f>IF(M229&lt;1.15,70,IF(M229&lt;1.29,85,IF(M229&lt;1.4,100,IF(M229&lt;1.5,115,IF(M229&lt;1.59,130,IF(M229&lt;1.72,145,IF(M229&lt;1.89,160,IF(M229&lt;2.09,175,190))))))))</f>
        <v>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9"/>
  <sheetViews>
    <sheetView workbookViewId="0" topLeftCell="A1">
      <selection activeCell="R2" sqref="R2"/>
    </sheetView>
  </sheetViews>
  <sheetFormatPr defaultColWidth="9.140625" defaultRowHeight="12.75"/>
  <cols>
    <col min="1" max="1" width="26.00390625" style="0" bestFit="1" customWidth="1"/>
    <col min="2" max="2" width="2.421875" style="0" bestFit="1" customWidth="1"/>
    <col min="3" max="3" width="3.57421875" style="0" bestFit="1" customWidth="1"/>
    <col min="4" max="4" width="4.8515625" style="0" bestFit="1" customWidth="1"/>
    <col min="5" max="5" width="5.00390625" style="0" bestFit="1" customWidth="1"/>
    <col min="6" max="6" width="3.140625" style="0" bestFit="1" customWidth="1"/>
    <col min="7" max="7" width="4.421875" style="0" bestFit="1" customWidth="1"/>
    <col min="8" max="8" width="5.00390625" style="0" bestFit="1" customWidth="1"/>
    <col min="9" max="9" width="4.28125" style="0" bestFit="1" customWidth="1"/>
    <col min="10" max="11" width="4.57421875" style="0" bestFit="1" customWidth="1"/>
    <col min="12" max="12" width="3.421875" style="0" bestFit="1" customWidth="1"/>
    <col min="13" max="13" width="6.00390625" style="0" bestFit="1" customWidth="1"/>
    <col min="14" max="14" width="3.57421875" style="0" bestFit="1" customWidth="1"/>
    <col min="15" max="15" width="3.28125" style="0" bestFit="1" customWidth="1"/>
    <col min="16" max="16" width="4.57421875" style="0" bestFit="1" customWidth="1"/>
    <col min="17" max="17" width="6.00390625" style="0" bestFit="1" customWidth="1"/>
  </cols>
  <sheetData>
    <row r="1" ht="12.75">
      <c r="A1" t="s">
        <v>186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</row>
    <row r="3" spans="1:17" ht="12.75">
      <c r="A3" t="s">
        <v>17</v>
      </c>
      <c r="B3">
        <v>4</v>
      </c>
      <c r="C3">
        <v>27</v>
      </c>
      <c r="D3">
        <v>73</v>
      </c>
      <c r="E3">
        <v>37</v>
      </c>
      <c r="F3">
        <v>29</v>
      </c>
      <c r="G3">
        <v>35</v>
      </c>
      <c r="H3">
        <v>82.9</v>
      </c>
      <c r="I3">
        <v>2</v>
      </c>
      <c r="J3">
        <v>34</v>
      </c>
      <c r="K3">
        <v>29</v>
      </c>
      <c r="L3">
        <v>13</v>
      </c>
      <c r="M3">
        <v>2.231</v>
      </c>
      <c r="N3">
        <v>2</v>
      </c>
      <c r="O3">
        <v>11</v>
      </c>
      <c r="P3">
        <v>85</v>
      </c>
      <c r="Q3">
        <v>301</v>
      </c>
    </row>
    <row r="4" spans="1:17" ht="12.75">
      <c r="A4" t="s">
        <v>18</v>
      </c>
      <c r="B4">
        <v>4</v>
      </c>
      <c r="C4">
        <v>28</v>
      </c>
      <c r="D4">
        <v>61</v>
      </c>
      <c r="E4">
        <v>45.9</v>
      </c>
      <c r="F4">
        <v>8</v>
      </c>
      <c r="G4">
        <v>11</v>
      </c>
      <c r="H4">
        <v>72.7</v>
      </c>
      <c r="I4">
        <v>11</v>
      </c>
      <c r="J4">
        <v>7</v>
      </c>
      <c r="K4">
        <v>23</v>
      </c>
      <c r="L4">
        <v>15</v>
      </c>
      <c r="M4">
        <v>1.533</v>
      </c>
      <c r="N4">
        <v>1</v>
      </c>
      <c r="O4">
        <v>5</v>
      </c>
      <c r="P4">
        <v>75</v>
      </c>
      <c r="Q4">
        <v>229.6</v>
      </c>
    </row>
    <row r="5" spans="1:17" ht="12.75">
      <c r="A5" t="s">
        <v>19</v>
      </c>
      <c r="B5">
        <v>3</v>
      </c>
      <c r="C5">
        <v>29</v>
      </c>
      <c r="D5">
        <v>62</v>
      </c>
      <c r="E5">
        <v>46.8</v>
      </c>
      <c r="F5">
        <v>8</v>
      </c>
      <c r="G5">
        <v>17</v>
      </c>
      <c r="H5">
        <v>47.1</v>
      </c>
      <c r="I5">
        <v>6</v>
      </c>
      <c r="J5">
        <v>27</v>
      </c>
      <c r="K5">
        <v>14</v>
      </c>
      <c r="L5">
        <v>10</v>
      </c>
      <c r="M5">
        <v>1.4</v>
      </c>
      <c r="N5">
        <v>0</v>
      </c>
      <c r="O5">
        <v>5</v>
      </c>
      <c r="P5">
        <v>72</v>
      </c>
      <c r="Q5">
        <v>207.2</v>
      </c>
    </row>
    <row r="6" spans="1:17" ht="12.75">
      <c r="A6" t="s">
        <v>20</v>
      </c>
      <c r="B6">
        <v>4</v>
      </c>
      <c r="C6">
        <v>19</v>
      </c>
      <c r="D6">
        <v>59</v>
      </c>
      <c r="E6">
        <v>32.2</v>
      </c>
      <c r="F6">
        <v>1</v>
      </c>
      <c r="G6">
        <v>1</v>
      </c>
      <c r="H6">
        <v>100</v>
      </c>
      <c r="I6">
        <v>7</v>
      </c>
      <c r="J6">
        <v>15</v>
      </c>
      <c r="K6">
        <v>8</v>
      </c>
      <c r="L6">
        <v>8</v>
      </c>
      <c r="M6">
        <v>1</v>
      </c>
      <c r="N6">
        <v>3</v>
      </c>
      <c r="O6">
        <v>5</v>
      </c>
      <c r="P6">
        <v>46</v>
      </c>
      <c r="Q6">
        <v>165.9</v>
      </c>
    </row>
    <row r="7" spans="1:17" ht="12.75">
      <c r="A7" t="s">
        <v>21</v>
      </c>
      <c r="B7">
        <v>4</v>
      </c>
      <c r="C7">
        <v>16</v>
      </c>
      <c r="D7">
        <v>31</v>
      </c>
      <c r="E7">
        <v>51.6</v>
      </c>
      <c r="F7">
        <v>6</v>
      </c>
      <c r="G7">
        <v>6</v>
      </c>
      <c r="H7">
        <v>100</v>
      </c>
      <c r="I7">
        <v>13</v>
      </c>
      <c r="J7">
        <v>16</v>
      </c>
      <c r="K7">
        <v>4</v>
      </c>
      <c r="L7">
        <v>4</v>
      </c>
      <c r="M7">
        <v>1</v>
      </c>
      <c r="N7">
        <v>0</v>
      </c>
      <c r="O7">
        <v>5</v>
      </c>
      <c r="P7">
        <v>51</v>
      </c>
      <c r="Q7">
        <v>164.8</v>
      </c>
    </row>
    <row r="8" spans="1:17" ht="12.75">
      <c r="A8" t="s">
        <v>22</v>
      </c>
      <c r="B8">
        <v>4</v>
      </c>
      <c r="C8">
        <v>11</v>
      </c>
      <c r="D8">
        <v>29</v>
      </c>
      <c r="E8">
        <v>37.9</v>
      </c>
      <c r="F8">
        <v>5</v>
      </c>
      <c r="G8">
        <v>8</v>
      </c>
      <c r="H8">
        <v>62.5</v>
      </c>
      <c r="I8">
        <v>0</v>
      </c>
      <c r="J8">
        <v>26</v>
      </c>
      <c r="K8">
        <v>7</v>
      </c>
      <c r="L8">
        <v>5</v>
      </c>
      <c r="M8">
        <v>1.4</v>
      </c>
      <c r="N8">
        <v>4</v>
      </c>
      <c r="O8">
        <v>0</v>
      </c>
      <c r="P8">
        <v>27</v>
      </c>
      <c r="Q8">
        <v>118.8</v>
      </c>
    </row>
    <row r="9" spans="1:17" ht="12.75">
      <c r="A9" t="s">
        <v>23</v>
      </c>
      <c r="B9">
        <v>4</v>
      </c>
      <c r="C9">
        <v>6</v>
      </c>
      <c r="D9">
        <v>21</v>
      </c>
      <c r="E9">
        <v>28.6</v>
      </c>
      <c r="F9">
        <v>7</v>
      </c>
      <c r="G9">
        <v>10</v>
      </c>
      <c r="H9">
        <v>70</v>
      </c>
      <c r="I9">
        <v>0</v>
      </c>
      <c r="J9">
        <v>26</v>
      </c>
      <c r="K9">
        <v>5</v>
      </c>
      <c r="L9">
        <v>6</v>
      </c>
      <c r="M9">
        <v>0.833</v>
      </c>
      <c r="N9">
        <v>4</v>
      </c>
      <c r="O9">
        <v>2</v>
      </c>
      <c r="P9">
        <v>19</v>
      </c>
      <c r="Q9">
        <v>113.5</v>
      </c>
    </row>
    <row r="10" spans="1:17" ht="12.75">
      <c r="A10" t="s">
        <v>24</v>
      </c>
      <c r="B10">
        <v>2</v>
      </c>
      <c r="C10">
        <v>8</v>
      </c>
      <c r="D10">
        <v>25</v>
      </c>
      <c r="E10">
        <v>32</v>
      </c>
      <c r="F10">
        <v>2</v>
      </c>
      <c r="G10">
        <v>2</v>
      </c>
      <c r="H10">
        <v>100</v>
      </c>
      <c r="I10">
        <v>3</v>
      </c>
      <c r="J10">
        <v>5</v>
      </c>
      <c r="K10">
        <v>13</v>
      </c>
      <c r="L10">
        <v>3</v>
      </c>
      <c r="M10">
        <v>4.333</v>
      </c>
      <c r="N10">
        <v>0</v>
      </c>
      <c r="O10">
        <v>3</v>
      </c>
      <c r="P10">
        <v>21</v>
      </c>
      <c r="Q10">
        <v>94.1</v>
      </c>
    </row>
    <row r="11" ht="12.75">
      <c r="A11" t="s">
        <v>187</v>
      </c>
    </row>
    <row r="12" spans="1:17" ht="12.7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  <c r="N12" t="s">
        <v>13</v>
      </c>
      <c r="O12" t="s">
        <v>14</v>
      </c>
      <c r="P12" t="s">
        <v>15</v>
      </c>
      <c r="Q12" t="s">
        <v>16</v>
      </c>
    </row>
    <row r="13" spans="1:17" ht="12.75">
      <c r="A13" t="s">
        <v>25</v>
      </c>
      <c r="B13">
        <v>4</v>
      </c>
      <c r="C13">
        <v>30</v>
      </c>
      <c r="D13">
        <v>73</v>
      </c>
      <c r="E13">
        <v>41.1</v>
      </c>
      <c r="F13">
        <v>16</v>
      </c>
      <c r="G13">
        <v>17</v>
      </c>
      <c r="H13">
        <v>94.1</v>
      </c>
      <c r="I13">
        <v>1</v>
      </c>
      <c r="J13">
        <v>36</v>
      </c>
      <c r="K13">
        <v>10</v>
      </c>
      <c r="L13">
        <v>8</v>
      </c>
      <c r="M13">
        <v>1.25</v>
      </c>
      <c r="N13">
        <v>2</v>
      </c>
      <c r="O13">
        <v>4</v>
      </c>
      <c r="P13">
        <v>77</v>
      </c>
      <c r="Q13">
        <v>204.2</v>
      </c>
    </row>
    <row r="14" spans="1:17" ht="12.75">
      <c r="A14" t="s">
        <v>26</v>
      </c>
      <c r="B14">
        <v>4</v>
      </c>
      <c r="C14">
        <v>22</v>
      </c>
      <c r="D14">
        <v>61</v>
      </c>
      <c r="E14">
        <v>36.1</v>
      </c>
      <c r="F14">
        <v>18</v>
      </c>
      <c r="G14">
        <v>21</v>
      </c>
      <c r="H14">
        <v>85.7</v>
      </c>
      <c r="I14">
        <v>1</v>
      </c>
      <c r="J14">
        <v>17</v>
      </c>
      <c r="K14">
        <v>18</v>
      </c>
      <c r="L14">
        <v>8</v>
      </c>
      <c r="M14">
        <v>2.25</v>
      </c>
      <c r="N14">
        <v>0</v>
      </c>
      <c r="O14">
        <v>11</v>
      </c>
      <c r="P14">
        <v>63</v>
      </c>
      <c r="Q14">
        <v>199.6</v>
      </c>
    </row>
    <row r="15" spans="1:17" ht="12.75">
      <c r="A15" t="s">
        <v>27</v>
      </c>
      <c r="B15">
        <v>3</v>
      </c>
      <c r="C15">
        <v>28</v>
      </c>
      <c r="D15">
        <v>56</v>
      </c>
      <c r="E15">
        <v>50</v>
      </c>
      <c r="F15">
        <v>10</v>
      </c>
      <c r="G15">
        <v>15</v>
      </c>
      <c r="H15">
        <v>66.7</v>
      </c>
      <c r="I15">
        <v>0</v>
      </c>
      <c r="J15">
        <v>7</v>
      </c>
      <c r="K15">
        <v>15</v>
      </c>
      <c r="L15">
        <v>13</v>
      </c>
      <c r="M15">
        <v>1.154</v>
      </c>
      <c r="N15">
        <v>0</v>
      </c>
      <c r="O15">
        <v>3</v>
      </c>
      <c r="P15">
        <v>66</v>
      </c>
      <c r="Q15">
        <v>137.3</v>
      </c>
    </row>
    <row r="16" spans="1:17" ht="12.75">
      <c r="A16" t="s">
        <v>28</v>
      </c>
      <c r="B16">
        <v>3</v>
      </c>
      <c r="C16">
        <v>15</v>
      </c>
      <c r="D16">
        <v>36</v>
      </c>
      <c r="E16">
        <v>41.7</v>
      </c>
      <c r="F16">
        <v>6</v>
      </c>
      <c r="G16">
        <v>6</v>
      </c>
      <c r="H16">
        <v>100</v>
      </c>
      <c r="I16">
        <v>5</v>
      </c>
      <c r="J16">
        <v>3</v>
      </c>
      <c r="K16">
        <v>9</v>
      </c>
      <c r="L16">
        <v>7</v>
      </c>
      <c r="M16">
        <v>1.286</v>
      </c>
      <c r="N16">
        <v>0</v>
      </c>
      <c r="O16">
        <v>8</v>
      </c>
      <c r="P16">
        <v>41</v>
      </c>
      <c r="Q16">
        <v>129</v>
      </c>
    </row>
    <row r="17" spans="1:17" ht="12.75">
      <c r="A17" t="s">
        <v>29</v>
      </c>
      <c r="B17">
        <v>3</v>
      </c>
      <c r="C17">
        <v>17</v>
      </c>
      <c r="D17">
        <v>28</v>
      </c>
      <c r="E17">
        <v>60.7</v>
      </c>
      <c r="F17">
        <v>1</v>
      </c>
      <c r="G17">
        <v>2</v>
      </c>
      <c r="H17">
        <v>50</v>
      </c>
      <c r="I17">
        <v>0</v>
      </c>
      <c r="J17">
        <v>22</v>
      </c>
      <c r="K17">
        <v>7</v>
      </c>
      <c r="L17">
        <v>5</v>
      </c>
      <c r="M17">
        <v>1.4</v>
      </c>
      <c r="N17">
        <v>1</v>
      </c>
      <c r="O17">
        <v>2</v>
      </c>
      <c r="P17">
        <v>35</v>
      </c>
      <c r="Q17">
        <v>109.2</v>
      </c>
    </row>
    <row r="18" spans="1:17" ht="12.75">
      <c r="A18" t="s">
        <v>30</v>
      </c>
      <c r="B18">
        <v>3</v>
      </c>
      <c r="C18">
        <v>9</v>
      </c>
      <c r="D18">
        <v>18</v>
      </c>
      <c r="E18">
        <v>50</v>
      </c>
      <c r="F18">
        <v>1</v>
      </c>
      <c r="G18">
        <v>6</v>
      </c>
      <c r="H18">
        <v>16.7</v>
      </c>
      <c r="I18">
        <v>0</v>
      </c>
      <c r="J18">
        <v>18</v>
      </c>
      <c r="K18">
        <v>2</v>
      </c>
      <c r="L18">
        <v>3</v>
      </c>
      <c r="M18">
        <v>0.667</v>
      </c>
      <c r="N18">
        <v>6</v>
      </c>
      <c r="O18">
        <v>2</v>
      </c>
      <c r="P18">
        <v>19</v>
      </c>
      <c r="Q18">
        <v>103.8</v>
      </c>
    </row>
    <row r="19" spans="1:17" ht="12.75">
      <c r="A19" t="s">
        <v>31</v>
      </c>
      <c r="B19">
        <v>2</v>
      </c>
      <c r="C19">
        <v>12</v>
      </c>
      <c r="D19">
        <v>23</v>
      </c>
      <c r="E19">
        <v>52.2</v>
      </c>
      <c r="F19">
        <v>4</v>
      </c>
      <c r="G19">
        <v>4</v>
      </c>
      <c r="H19">
        <v>100</v>
      </c>
      <c r="I19">
        <v>2</v>
      </c>
      <c r="J19">
        <v>3</v>
      </c>
      <c r="K19">
        <v>7</v>
      </c>
      <c r="L19">
        <v>2</v>
      </c>
      <c r="M19">
        <v>3.5</v>
      </c>
      <c r="N19">
        <v>1</v>
      </c>
      <c r="O19">
        <v>1</v>
      </c>
      <c r="P19">
        <v>30</v>
      </c>
      <c r="Q19">
        <v>75.5</v>
      </c>
    </row>
    <row r="20" spans="1:17" ht="12.75">
      <c r="A20" t="s">
        <v>32</v>
      </c>
      <c r="B20">
        <v>2</v>
      </c>
      <c r="C20">
        <v>4</v>
      </c>
      <c r="D20">
        <v>9</v>
      </c>
      <c r="E20">
        <v>44.4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1</v>
      </c>
      <c r="M20">
        <v>0</v>
      </c>
      <c r="N20">
        <v>0</v>
      </c>
      <c r="O20">
        <v>0</v>
      </c>
      <c r="P20">
        <v>8</v>
      </c>
      <c r="Q20">
        <v>11.5</v>
      </c>
    </row>
    <row r="21" ht="12.75">
      <c r="A21" t="s">
        <v>188</v>
      </c>
    </row>
    <row r="22" spans="1:17" ht="12.7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9</v>
      </c>
      <c r="K22" t="s">
        <v>10</v>
      </c>
      <c r="L22" t="s">
        <v>11</v>
      </c>
      <c r="M22" t="s">
        <v>12</v>
      </c>
      <c r="N22" t="s">
        <v>13</v>
      </c>
      <c r="O22" t="s">
        <v>14</v>
      </c>
      <c r="P22" t="s">
        <v>15</v>
      </c>
      <c r="Q22" t="s">
        <v>16</v>
      </c>
    </row>
    <row r="23" spans="1:17" ht="12.75">
      <c r="A23" t="s">
        <v>33</v>
      </c>
      <c r="B23">
        <v>4</v>
      </c>
      <c r="C23">
        <v>30</v>
      </c>
      <c r="D23">
        <v>81</v>
      </c>
      <c r="E23">
        <v>37</v>
      </c>
      <c r="F23">
        <v>35</v>
      </c>
      <c r="G23">
        <v>42</v>
      </c>
      <c r="H23">
        <v>83.3</v>
      </c>
      <c r="I23">
        <v>4</v>
      </c>
      <c r="J23">
        <v>21</v>
      </c>
      <c r="K23">
        <v>37</v>
      </c>
      <c r="L23">
        <v>26</v>
      </c>
      <c r="M23">
        <v>1.423</v>
      </c>
      <c r="N23">
        <v>0</v>
      </c>
      <c r="O23">
        <v>5</v>
      </c>
      <c r="P23">
        <v>99</v>
      </c>
      <c r="Q23">
        <v>285.8</v>
      </c>
    </row>
    <row r="24" spans="1:17" ht="12.75">
      <c r="A24" t="s">
        <v>34</v>
      </c>
      <c r="B24">
        <v>4</v>
      </c>
      <c r="C24">
        <v>32</v>
      </c>
      <c r="D24">
        <v>66</v>
      </c>
      <c r="E24">
        <v>48.5</v>
      </c>
      <c r="F24">
        <v>20</v>
      </c>
      <c r="G24">
        <v>23</v>
      </c>
      <c r="H24">
        <v>87</v>
      </c>
      <c r="I24">
        <v>2</v>
      </c>
      <c r="J24">
        <v>35</v>
      </c>
      <c r="K24">
        <v>15</v>
      </c>
      <c r="L24">
        <v>17</v>
      </c>
      <c r="M24">
        <v>0.882</v>
      </c>
      <c r="N24">
        <v>1</v>
      </c>
      <c r="O24">
        <v>9</v>
      </c>
      <c r="P24">
        <v>86</v>
      </c>
      <c r="Q24">
        <v>246.2</v>
      </c>
    </row>
    <row r="25" spans="1:17" ht="12.75">
      <c r="A25" t="s">
        <v>35</v>
      </c>
      <c r="B25">
        <v>3</v>
      </c>
      <c r="C25">
        <v>22</v>
      </c>
      <c r="D25">
        <v>51</v>
      </c>
      <c r="E25">
        <v>43.1</v>
      </c>
      <c r="F25">
        <v>6</v>
      </c>
      <c r="G25">
        <v>8</v>
      </c>
      <c r="H25">
        <v>75</v>
      </c>
      <c r="I25">
        <v>0</v>
      </c>
      <c r="J25">
        <v>40</v>
      </c>
      <c r="K25">
        <v>7</v>
      </c>
      <c r="L25">
        <v>5</v>
      </c>
      <c r="M25">
        <v>1.4</v>
      </c>
      <c r="N25">
        <v>5</v>
      </c>
      <c r="O25">
        <v>5</v>
      </c>
      <c r="P25">
        <v>50</v>
      </c>
      <c r="Q25">
        <v>194.4</v>
      </c>
    </row>
    <row r="26" spans="1:17" ht="12.75">
      <c r="A26" t="s">
        <v>36</v>
      </c>
      <c r="B26">
        <v>3</v>
      </c>
      <c r="C26">
        <v>25</v>
      </c>
      <c r="D26">
        <v>44</v>
      </c>
      <c r="E26">
        <v>56.8</v>
      </c>
      <c r="F26">
        <v>21</v>
      </c>
      <c r="G26">
        <v>26</v>
      </c>
      <c r="H26">
        <v>80.8</v>
      </c>
      <c r="I26">
        <v>1</v>
      </c>
      <c r="J26">
        <v>21</v>
      </c>
      <c r="K26">
        <v>5</v>
      </c>
      <c r="L26">
        <v>3</v>
      </c>
      <c r="M26">
        <v>1.667</v>
      </c>
      <c r="N26">
        <v>4</v>
      </c>
      <c r="O26">
        <v>1</v>
      </c>
      <c r="P26">
        <v>72</v>
      </c>
      <c r="Q26">
        <v>158.3</v>
      </c>
    </row>
    <row r="27" spans="1:17" ht="12.75">
      <c r="A27" t="s">
        <v>37</v>
      </c>
      <c r="B27">
        <v>3</v>
      </c>
      <c r="C27">
        <v>15</v>
      </c>
      <c r="D27">
        <v>36</v>
      </c>
      <c r="E27">
        <v>41.7</v>
      </c>
      <c r="F27">
        <v>11</v>
      </c>
      <c r="G27">
        <v>17</v>
      </c>
      <c r="H27">
        <v>64.7</v>
      </c>
      <c r="I27">
        <v>0</v>
      </c>
      <c r="J27">
        <v>28</v>
      </c>
      <c r="K27">
        <v>10</v>
      </c>
      <c r="L27">
        <v>6</v>
      </c>
      <c r="M27">
        <v>1.667</v>
      </c>
      <c r="N27">
        <v>0</v>
      </c>
      <c r="O27">
        <v>2</v>
      </c>
      <c r="P27">
        <v>41</v>
      </c>
      <c r="Q27">
        <v>128.2</v>
      </c>
    </row>
    <row r="28" spans="1:17" ht="12.75">
      <c r="A28" t="s">
        <v>38</v>
      </c>
      <c r="B28">
        <v>4</v>
      </c>
      <c r="C28">
        <v>6</v>
      </c>
      <c r="D28">
        <v>21</v>
      </c>
      <c r="E28">
        <v>28.6</v>
      </c>
      <c r="F28">
        <v>10</v>
      </c>
      <c r="G28">
        <v>12</v>
      </c>
      <c r="H28">
        <v>83.3</v>
      </c>
      <c r="I28">
        <v>1</v>
      </c>
      <c r="J28">
        <v>9</v>
      </c>
      <c r="K28">
        <v>11</v>
      </c>
      <c r="L28">
        <v>10</v>
      </c>
      <c r="M28">
        <v>1.1</v>
      </c>
      <c r="N28">
        <v>3</v>
      </c>
      <c r="O28">
        <v>6</v>
      </c>
      <c r="P28">
        <v>23</v>
      </c>
      <c r="Q28">
        <v>121.8</v>
      </c>
    </row>
    <row r="29" spans="1:17" ht="12.75">
      <c r="A29" t="s">
        <v>39</v>
      </c>
      <c r="B29">
        <v>3</v>
      </c>
      <c r="C29">
        <v>18</v>
      </c>
      <c r="D29">
        <v>34</v>
      </c>
      <c r="E29">
        <v>52.9</v>
      </c>
      <c r="F29">
        <v>29</v>
      </c>
      <c r="G29">
        <v>33</v>
      </c>
      <c r="H29">
        <v>87.9</v>
      </c>
      <c r="I29">
        <v>0</v>
      </c>
      <c r="J29">
        <v>8</v>
      </c>
      <c r="K29">
        <v>8</v>
      </c>
      <c r="L29">
        <v>2</v>
      </c>
      <c r="M29">
        <v>4</v>
      </c>
      <c r="N29">
        <v>1</v>
      </c>
      <c r="O29">
        <v>2</v>
      </c>
      <c r="P29">
        <v>65</v>
      </c>
      <c r="Q29">
        <v>119.1</v>
      </c>
    </row>
    <row r="30" spans="1:17" ht="12.75">
      <c r="A30" t="s">
        <v>40</v>
      </c>
      <c r="B30">
        <v>1</v>
      </c>
      <c r="C30">
        <v>3</v>
      </c>
      <c r="D30">
        <v>4</v>
      </c>
      <c r="E30">
        <v>75</v>
      </c>
      <c r="F30">
        <v>2</v>
      </c>
      <c r="G30">
        <v>2</v>
      </c>
      <c r="H30">
        <v>100</v>
      </c>
      <c r="I30">
        <v>1</v>
      </c>
      <c r="J30">
        <v>3</v>
      </c>
      <c r="K30">
        <v>2</v>
      </c>
      <c r="L30">
        <v>0</v>
      </c>
      <c r="M30">
        <v>0</v>
      </c>
      <c r="N30">
        <v>0</v>
      </c>
      <c r="O30">
        <v>0</v>
      </c>
      <c r="P30">
        <v>9</v>
      </c>
      <c r="Q30">
        <v>24.2</v>
      </c>
    </row>
    <row r="31" ht="12.75">
      <c r="A31" t="s">
        <v>189</v>
      </c>
    </row>
    <row r="32" spans="1:17" ht="12.7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8</v>
      </c>
      <c r="J32" t="s">
        <v>9</v>
      </c>
      <c r="K32" t="s">
        <v>10</v>
      </c>
      <c r="L32" t="s">
        <v>11</v>
      </c>
      <c r="M32" t="s">
        <v>12</v>
      </c>
      <c r="N32" t="s">
        <v>13</v>
      </c>
      <c r="O32" t="s">
        <v>14</v>
      </c>
      <c r="P32" t="s">
        <v>15</v>
      </c>
      <c r="Q32" t="s">
        <v>16</v>
      </c>
    </row>
    <row r="33" spans="1:17" ht="12.75">
      <c r="A33" t="s">
        <v>41</v>
      </c>
      <c r="B33">
        <v>3</v>
      </c>
      <c r="C33">
        <v>31</v>
      </c>
      <c r="D33">
        <v>61</v>
      </c>
      <c r="E33">
        <v>50.8</v>
      </c>
      <c r="F33">
        <v>23</v>
      </c>
      <c r="G33">
        <v>29</v>
      </c>
      <c r="H33">
        <v>79.3</v>
      </c>
      <c r="I33">
        <v>2</v>
      </c>
      <c r="J33">
        <v>29</v>
      </c>
      <c r="K33">
        <v>14</v>
      </c>
      <c r="L33">
        <v>10</v>
      </c>
      <c r="M33">
        <v>1.4</v>
      </c>
      <c r="N33">
        <v>7</v>
      </c>
      <c r="O33">
        <v>10</v>
      </c>
      <c r="P33">
        <v>87</v>
      </c>
      <c r="Q33">
        <v>277.3</v>
      </c>
    </row>
    <row r="34" spans="1:17" ht="12.75">
      <c r="A34" t="s">
        <v>42</v>
      </c>
      <c r="B34">
        <v>4</v>
      </c>
      <c r="C34">
        <v>34</v>
      </c>
      <c r="D34">
        <v>72</v>
      </c>
      <c r="E34">
        <v>47.2</v>
      </c>
      <c r="F34">
        <v>25</v>
      </c>
      <c r="G34">
        <v>36</v>
      </c>
      <c r="H34">
        <v>69.4</v>
      </c>
      <c r="I34">
        <v>6</v>
      </c>
      <c r="J34">
        <v>25</v>
      </c>
      <c r="K34">
        <v>10</v>
      </c>
      <c r="L34">
        <v>17</v>
      </c>
      <c r="M34">
        <v>0.588</v>
      </c>
      <c r="N34">
        <v>1</v>
      </c>
      <c r="O34">
        <v>10</v>
      </c>
      <c r="P34">
        <v>99</v>
      </c>
      <c r="Q34">
        <v>247.8</v>
      </c>
    </row>
    <row r="35" spans="1:17" ht="12.75">
      <c r="A35" t="s">
        <v>43</v>
      </c>
      <c r="B35">
        <v>3</v>
      </c>
      <c r="C35">
        <v>11</v>
      </c>
      <c r="D35">
        <v>39</v>
      </c>
      <c r="E35">
        <v>28.2</v>
      </c>
      <c r="F35">
        <v>9</v>
      </c>
      <c r="G35">
        <v>10</v>
      </c>
      <c r="H35">
        <v>90</v>
      </c>
      <c r="I35">
        <v>2</v>
      </c>
      <c r="J35">
        <v>15</v>
      </c>
      <c r="K35">
        <v>24</v>
      </c>
      <c r="L35">
        <v>2</v>
      </c>
      <c r="M35">
        <v>12</v>
      </c>
      <c r="N35">
        <v>0</v>
      </c>
      <c r="O35">
        <v>8</v>
      </c>
      <c r="P35">
        <v>33</v>
      </c>
      <c r="Q35">
        <v>174.4</v>
      </c>
    </row>
    <row r="36" spans="1:17" ht="12.75">
      <c r="A36" t="s">
        <v>44</v>
      </c>
      <c r="B36">
        <v>4</v>
      </c>
      <c r="C36">
        <v>21</v>
      </c>
      <c r="D36">
        <v>36</v>
      </c>
      <c r="E36">
        <v>58.3</v>
      </c>
      <c r="F36">
        <v>9</v>
      </c>
      <c r="G36">
        <v>9</v>
      </c>
      <c r="H36">
        <v>100</v>
      </c>
      <c r="I36">
        <v>0</v>
      </c>
      <c r="J36">
        <v>35</v>
      </c>
      <c r="K36">
        <v>3</v>
      </c>
      <c r="L36">
        <v>6</v>
      </c>
      <c r="M36">
        <v>0.5</v>
      </c>
      <c r="N36">
        <v>1</v>
      </c>
      <c r="O36">
        <v>0</v>
      </c>
      <c r="P36">
        <v>51</v>
      </c>
      <c r="Q36">
        <v>126.8</v>
      </c>
    </row>
    <row r="37" spans="1:17" ht="12.75">
      <c r="A37" t="s">
        <v>45</v>
      </c>
      <c r="B37">
        <v>4</v>
      </c>
      <c r="C37">
        <v>16</v>
      </c>
      <c r="D37">
        <v>29</v>
      </c>
      <c r="E37">
        <v>55.2</v>
      </c>
      <c r="F37">
        <v>1</v>
      </c>
      <c r="G37">
        <v>5</v>
      </c>
      <c r="H37">
        <v>20</v>
      </c>
      <c r="I37">
        <v>6</v>
      </c>
      <c r="J37">
        <v>3</v>
      </c>
      <c r="K37">
        <v>7</v>
      </c>
      <c r="L37">
        <v>9</v>
      </c>
      <c r="M37">
        <v>0.778</v>
      </c>
      <c r="N37">
        <v>0</v>
      </c>
      <c r="O37">
        <v>6</v>
      </c>
      <c r="P37">
        <v>39</v>
      </c>
      <c r="Q37">
        <v>116.1</v>
      </c>
    </row>
    <row r="38" spans="1:17" ht="12.75">
      <c r="A38" t="s">
        <v>46</v>
      </c>
      <c r="B38">
        <v>3</v>
      </c>
      <c r="C38">
        <v>2</v>
      </c>
      <c r="D38">
        <v>7</v>
      </c>
      <c r="E38">
        <v>28.6</v>
      </c>
      <c r="F38">
        <v>4</v>
      </c>
      <c r="G38">
        <v>4</v>
      </c>
      <c r="H38">
        <v>100</v>
      </c>
      <c r="I38">
        <v>0</v>
      </c>
      <c r="J38">
        <v>13</v>
      </c>
      <c r="K38">
        <v>1</v>
      </c>
      <c r="L38">
        <v>6</v>
      </c>
      <c r="M38">
        <v>0.167</v>
      </c>
      <c r="N38">
        <v>6</v>
      </c>
      <c r="O38">
        <v>0</v>
      </c>
      <c r="P38">
        <v>8</v>
      </c>
      <c r="Q38">
        <v>72.3</v>
      </c>
    </row>
    <row r="39" spans="1:17" ht="12.75">
      <c r="A39" t="s">
        <v>47</v>
      </c>
      <c r="B39">
        <v>3</v>
      </c>
      <c r="C39">
        <v>5</v>
      </c>
      <c r="D39">
        <v>17</v>
      </c>
      <c r="E39">
        <v>29.4</v>
      </c>
      <c r="F39">
        <v>12</v>
      </c>
      <c r="G39">
        <v>15</v>
      </c>
      <c r="H39">
        <v>80</v>
      </c>
      <c r="I39">
        <v>0</v>
      </c>
      <c r="J39">
        <v>21</v>
      </c>
      <c r="K39">
        <v>1</v>
      </c>
      <c r="L39">
        <v>5</v>
      </c>
      <c r="M39">
        <v>0.2</v>
      </c>
      <c r="N39">
        <v>0</v>
      </c>
      <c r="O39">
        <v>1</v>
      </c>
      <c r="P39">
        <v>22</v>
      </c>
      <c r="Q39">
        <v>65.6</v>
      </c>
    </row>
    <row r="40" spans="1:17" ht="12.75">
      <c r="A40" t="s">
        <v>48</v>
      </c>
      <c r="B40">
        <v>1</v>
      </c>
      <c r="C40">
        <v>6</v>
      </c>
      <c r="D40">
        <v>8</v>
      </c>
      <c r="E40">
        <v>75</v>
      </c>
      <c r="F40">
        <v>2</v>
      </c>
      <c r="G40">
        <v>2</v>
      </c>
      <c r="H40">
        <v>100</v>
      </c>
      <c r="I40">
        <v>1</v>
      </c>
      <c r="J40">
        <v>3</v>
      </c>
      <c r="K40">
        <v>5</v>
      </c>
      <c r="L40">
        <v>1</v>
      </c>
      <c r="M40">
        <v>5</v>
      </c>
      <c r="N40">
        <v>0</v>
      </c>
      <c r="O40">
        <v>0</v>
      </c>
      <c r="P40">
        <v>15</v>
      </c>
      <c r="Q40">
        <v>39.3</v>
      </c>
    </row>
    <row r="41" spans="1:17" ht="12.75">
      <c r="A41" t="s">
        <v>49</v>
      </c>
      <c r="B41">
        <v>1</v>
      </c>
      <c r="C41">
        <v>3</v>
      </c>
      <c r="D41">
        <v>9</v>
      </c>
      <c r="E41">
        <v>33.3</v>
      </c>
      <c r="F41">
        <v>0</v>
      </c>
      <c r="G41">
        <v>0</v>
      </c>
      <c r="H41">
        <v>0</v>
      </c>
      <c r="I41">
        <v>0</v>
      </c>
      <c r="J41">
        <v>2</v>
      </c>
      <c r="K41">
        <v>0</v>
      </c>
      <c r="L41">
        <v>2</v>
      </c>
      <c r="M41">
        <v>0</v>
      </c>
      <c r="N41">
        <v>0</v>
      </c>
      <c r="O41">
        <v>0</v>
      </c>
      <c r="P41">
        <v>6</v>
      </c>
      <c r="Q41">
        <v>9.5</v>
      </c>
    </row>
    <row r="42" ht="12.75">
      <c r="A42" t="s">
        <v>190</v>
      </c>
    </row>
    <row r="43" spans="1:17" ht="12.7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11</v>
      </c>
      <c r="M43" t="s">
        <v>12</v>
      </c>
      <c r="N43" t="s">
        <v>13</v>
      </c>
      <c r="O43" t="s">
        <v>14</v>
      </c>
      <c r="P43" t="s">
        <v>15</v>
      </c>
      <c r="Q43" t="s">
        <v>16</v>
      </c>
    </row>
    <row r="44" spans="1:17" ht="12.75">
      <c r="A44" t="s">
        <v>50</v>
      </c>
      <c r="B44">
        <v>4</v>
      </c>
      <c r="C44">
        <v>27</v>
      </c>
      <c r="D44">
        <v>57</v>
      </c>
      <c r="E44">
        <v>47.4</v>
      </c>
      <c r="F44">
        <v>36</v>
      </c>
      <c r="G44">
        <v>43</v>
      </c>
      <c r="H44">
        <v>83.7</v>
      </c>
      <c r="I44">
        <v>0</v>
      </c>
      <c r="J44">
        <v>34</v>
      </c>
      <c r="K44">
        <v>18</v>
      </c>
      <c r="L44">
        <v>10</v>
      </c>
      <c r="M44">
        <v>1.8</v>
      </c>
      <c r="N44">
        <v>0</v>
      </c>
      <c r="O44">
        <v>5</v>
      </c>
      <c r="P44">
        <v>90</v>
      </c>
      <c r="Q44">
        <v>225.5</v>
      </c>
    </row>
    <row r="45" spans="1:17" ht="12.75">
      <c r="A45" t="s">
        <v>51</v>
      </c>
      <c r="B45">
        <v>3</v>
      </c>
      <c r="C45">
        <v>18</v>
      </c>
      <c r="D45">
        <v>31</v>
      </c>
      <c r="E45">
        <v>58.1</v>
      </c>
      <c r="F45">
        <v>12</v>
      </c>
      <c r="G45">
        <v>20</v>
      </c>
      <c r="H45">
        <v>60</v>
      </c>
      <c r="I45">
        <v>2</v>
      </c>
      <c r="J45">
        <v>18</v>
      </c>
      <c r="K45">
        <v>9</v>
      </c>
      <c r="L45">
        <v>9</v>
      </c>
      <c r="M45">
        <v>1</v>
      </c>
      <c r="N45">
        <v>10</v>
      </c>
      <c r="O45">
        <v>6</v>
      </c>
      <c r="P45">
        <v>50</v>
      </c>
      <c r="Q45">
        <v>207.9</v>
      </c>
    </row>
    <row r="46" spans="1:17" ht="12.75">
      <c r="A46" t="s">
        <v>52</v>
      </c>
      <c r="B46">
        <v>3</v>
      </c>
      <c r="C46">
        <v>25</v>
      </c>
      <c r="D46">
        <v>50</v>
      </c>
      <c r="E46">
        <v>50</v>
      </c>
      <c r="F46">
        <v>25</v>
      </c>
      <c r="G46">
        <v>30</v>
      </c>
      <c r="H46">
        <v>83.3</v>
      </c>
      <c r="I46">
        <v>0</v>
      </c>
      <c r="J46">
        <v>28</v>
      </c>
      <c r="K46">
        <v>1</v>
      </c>
      <c r="L46">
        <v>9</v>
      </c>
      <c r="M46">
        <v>0.111</v>
      </c>
      <c r="N46">
        <v>6</v>
      </c>
      <c r="O46">
        <v>2</v>
      </c>
      <c r="P46">
        <v>75</v>
      </c>
      <c r="Q46">
        <v>174.8</v>
      </c>
    </row>
    <row r="47" spans="1:17" ht="12.75">
      <c r="A47" t="s">
        <v>53</v>
      </c>
      <c r="B47">
        <v>4</v>
      </c>
      <c r="C47">
        <v>15</v>
      </c>
      <c r="D47">
        <v>35</v>
      </c>
      <c r="E47">
        <v>42.9</v>
      </c>
      <c r="F47">
        <v>0</v>
      </c>
      <c r="G47">
        <v>0</v>
      </c>
      <c r="H47">
        <v>0</v>
      </c>
      <c r="I47">
        <v>14</v>
      </c>
      <c r="J47">
        <v>7</v>
      </c>
      <c r="K47">
        <v>13</v>
      </c>
      <c r="L47">
        <v>3</v>
      </c>
      <c r="M47">
        <v>4.333</v>
      </c>
      <c r="N47">
        <v>0</v>
      </c>
      <c r="O47">
        <v>1</v>
      </c>
      <c r="P47">
        <v>44</v>
      </c>
      <c r="Q47">
        <v>155.8</v>
      </c>
    </row>
    <row r="48" spans="1:17" ht="12.75">
      <c r="A48" t="s">
        <v>54</v>
      </c>
      <c r="B48">
        <v>3</v>
      </c>
      <c r="C48">
        <v>17</v>
      </c>
      <c r="D48">
        <v>36</v>
      </c>
      <c r="E48">
        <v>47.2</v>
      </c>
      <c r="F48">
        <v>6</v>
      </c>
      <c r="G48">
        <v>8</v>
      </c>
      <c r="H48">
        <v>75</v>
      </c>
      <c r="I48">
        <v>0</v>
      </c>
      <c r="J48">
        <v>20</v>
      </c>
      <c r="K48">
        <v>3</v>
      </c>
      <c r="L48">
        <v>2</v>
      </c>
      <c r="M48">
        <v>1.5</v>
      </c>
      <c r="N48">
        <v>3</v>
      </c>
      <c r="O48">
        <v>1</v>
      </c>
      <c r="P48">
        <v>40</v>
      </c>
      <c r="Q48">
        <v>107.6</v>
      </c>
    </row>
    <row r="49" spans="1:17" ht="12.75">
      <c r="A49" t="s">
        <v>55</v>
      </c>
      <c r="B49">
        <v>4</v>
      </c>
      <c r="C49">
        <v>12</v>
      </c>
      <c r="D49">
        <v>21</v>
      </c>
      <c r="E49">
        <v>57.1</v>
      </c>
      <c r="F49">
        <v>6</v>
      </c>
      <c r="G49">
        <v>9</v>
      </c>
      <c r="H49">
        <v>66.7</v>
      </c>
      <c r="I49">
        <v>0</v>
      </c>
      <c r="J49">
        <v>15</v>
      </c>
      <c r="K49">
        <v>2</v>
      </c>
      <c r="L49">
        <v>3</v>
      </c>
      <c r="M49">
        <v>0.667</v>
      </c>
      <c r="N49">
        <v>4</v>
      </c>
      <c r="O49">
        <v>0</v>
      </c>
      <c r="P49">
        <v>30</v>
      </c>
      <c r="Q49">
        <v>88</v>
      </c>
    </row>
    <row r="50" spans="1:17" ht="12.75">
      <c r="A50" t="s">
        <v>56</v>
      </c>
      <c r="B50">
        <v>3</v>
      </c>
      <c r="C50">
        <v>11</v>
      </c>
      <c r="D50">
        <v>33</v>
      </c>
      <c r="E50">
        <v>33.3</v>
      </c>
      <c r="F50">
        <v>3</v>
      </c>
      <c r="G50">
        <v>4</v>
      </c>
      <c r="H50">
        <v>75</v>
      </c>
      <c r="I50">
        <v>0</v>
      </c>
      <c r="J50">
        <v>6</v>
      </c>
      <c r="K50">
        <v>12</v>
      </c>
      <c r="L50">
        <v>5</v>
      </c>
      <c r="M50">
        <v>2.4</v>
      </c>
      <c r="N50">
        <v>0</v>
      </c>
      <c r="O50">
        <v>1</v>
      </c>
      <c r="P50">
        <v>25</v>
      </c>
      <c r="Q50">
        <v>76.2</v>
      </c>
    </row>
    <row r="51" spans="1:17" ht="12.75">
      <c r="A51" t="s">
        <v>57</v>
      </c>
      <c r="B51">
        <v>1</v>
      </c>
      <c r="C51">
        <v>5</v>
      </c>
      <c r="D51">
        <v>11</v>
      </c>
      <c r="E51">
        <v>45.5</v>
      </c>
      <c r="F51">
        <v>3</v>
      </c>
      <c r="G51">
        <v>4</v>
      </c>
      <c r="H51">
        <v>75</v>
      </c>
      <c r="I51">
        <v>2</v>
      </c>
      <c r="J51">
        <v>4</v>
      </c>
      <c r="K51">
        <v>4</v>
      </c>
      <c r="L51">
        <v>3</v>
      </c>
      <c r="M51">
        <v>1.333</v>
      </c>
      <c r="N51">
        <v>0</v>
      </c>
      <c r="O51">
        <v>0</v>
      </c>
      <c r="P51">
        <v>15</v>
      </c>
      <c r="Q51">
        <v>42.1</v>
      </c>
    </row>
    <row r="52" spans="1:17" ht="12.75">
      <c r="A52" t="s">
        <v>58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ht="12.75">
      <c r="A53" t="s">
        <v>191</v>
      </c>
    </row>
    <row r="54" spans="1:17" ht="12.75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  <c r="J54" t="s">
        <v>9</v>
      </c>
      <c r="K54" t="s">
        <v>10</v>
      </c>
      <c r="L54" t="s">
        <v>11</v>
      </c>
      <c r="M54" t="s">
        <v>12</v>
      </c>
      <c r="N54" t="s">
        <v>13</v>
      </c>
      <c r="O54" t="s">
        <v>14</v>
      </c>
      <c r="P54" t="s">
        <v>15</v>
      </c>
      <c r="Q54" t="s">
        <v>16</v>
      </c>
    </row>
    <row r="55" spans="1:17" ht="12.75">
      <c r="A55" t="s">
        <v>59</v>
      </c>
      <c r="B55">
        <v>4</v>
      </c>
      <c r="C55">
        <v>33</v>
      </c>
      <c r="D55">
        <v>88</v>
      </c>
      <c r="E55">
        <v>37.5</v>
      </c>
      <c r="F55">
        <v>40</v>
      </c>
      <c r="G55">
        <v>46</v>
      </c>
      <c r="H55">
        <v>87</v>
      </c>
      <c r="I55">
        <v>5</v>
      </c>
      <c r="J55">
        <v>32</v>
      </c>
      <c r="K55">
        <v>19</v>
      </c>
      <c r="L55">
        <v>15</v>
      </c>
      <c r="M55">
        <v>1.267</v>
      </c>
      <c r="N55">
        <v>4</v>
      </c>
      <c r="O55">
        <v>3</v>
      </c>
      <c r="P55">
        <v>111</v>
      </c>
      <c r="Q55">
        <v>283.8</v>
      </c>
    </row>
    <row r="56" spans="1:17" ht="12.75">
      <c r="A56" t="s">
        <v>60</v>
      </c>
      <c r="B56">
        <v>5</v>
      </c>
      <c r="C56">
        <v>27</v>
      </c>
      <c r="D56">
        <v>60</v>
      </c>
      <c r="E56">
        <v>45</v>
      </c>
      <c r="F56">
        <v>13</v>
      </c>
      <c r="G56">
        <v>19</v>
      </c>
      <c r="H56">
        <v>68.4</v>
      </c>
      <c r="I56">
        <v>1</v>
      </c>
      <c r="J56">
        <v>24</v>
      </c>
      <c r="K56">
        <v>10</v>
      </c>
      <c r="L56">
        <v>7</v>
      </c>
      <c r="M56">
        <v>1.429</v>
      </c>
      <c r="N56">
        <v>3</v>
      </c>
      <c r="O56">
        <v>6</v>
      </c>
      <c r="P56">
        <v>68</v>
      </c>
      <c r="Q56">
        <v>190</v>
      </c>
    </row>
    <row r="57" spans="1:17" ht="12.75">
      <c r="A57" t="s">
        <v>61</v>
      </c>
      <c r="B57">
        <v>4</v>
      </c>
      <c r="C57">
        <v>14</v>
      </c>
      <c r="D57">
        <v>28</v>
      </c>
      <c r="E57">
        <v>50</v>
      </c>
      <c r="F57">
        <v>13</v>
      </c>
      <c r="G57">
        <v>18</v>
      </c>
      <c r="H57">
        <v>72.2</v>
      </c>
      <c r="I57">
        <v>10</v>
      </c>
      <c r="J57">
        <v>10</v>
      </c>
      <c r="K57">
        <v>15</v>
      </c>
      <c r="L57">
        <v>7</v>
      </c>
      <c r="M57">
        <v>2.143</v>
      </c>
      <c r="N57">
        <v>0</v>
      </c>
      <c r="O57">
        <v>2</v>
      </c>
      <c r="P57">
        <v>51</v>
      </c>
      <c r="Q57">
        <v>162.6</v>
      </c>
    </row>
    <row r="58" spans="1:17" ht="12.75">
      <c r="A58" t="s">
        <v>62</v>
      </c>
      <c r="B58">
        <v>4</v>
      </c>
      <c r="C58">
        <v>13</v>
      </c>
      <c r="D58">
        <v>23</v>
      </c>
      <c r="E58">
        <v>56.5</v>
      </c>
      <c r="F58">
        <v>7</v>
      </c>
      <c r="G58">
        <v>9</v>
      </c>
      <c r="H58">
        <v>77.8</v>
      </c>
      <c r="I58">
        <v>2</v>
      </c>
      <c r="J58">
        <v>18</v>
      </c>
      <c r="K58">
        <v>4</v>
      </c>
      <c r="L58">
        <v>4</v>
      </c>
      <c r="M58">
        <v>1</v>
      </c>
      <c r="N58">
        <v>4</v>
      </c>
      <c r="O58">
        <v>6</v>
      </c>
      <c r="P58">
        <v>35</v>
      </c>
      <c r="Q58">
        <v>138.6</v>
      </c>
    </row>
    <row r="59" spans="1:17" ht="12.75">
      <c r="A59" t="s">
        <v>63</v>
      </c>
      <c r="B59">
        <v>3</v>
      </c>
      <c r="C59">
        <v>16</v>
      </c>
      <c r="D59">
        <v>30</v>
      </c>
      <c r="E59">
        <v>53.3</v>
      </c>
      <c r="F59">
        <v>6</v>
      </c>
      <c r="G59">
        <v>7</v>
      </c>
      <c r="H59">
        <v>85.7</v>
      </c>
      <c r="I59">
        <v>0</v>
      </c>
      <c r="J59">
        <v>32</v>
      </c>
      <c r="K59">
        <v>0</v>
      </c>
      <c r="L59">
        <v>5</v>
      </c>
      <c r="M59">
        <v>0</v>
      </c>
      <c r="N59">
        <v>1</v>
      </c>
      <c r="O59">
        <v>4</v>
      </c>
      <c r="P59">
        <v>38</v>
      </c>
      <c r="Q59">
        <v>117.1</v>
      </c>
    </row>
    <row r="60" spans="1:17" ht="12.75">
      <c r="A60" t="s">
        <v>64</v>
      </c>
      <c r="B60">
        <v>3</v>
      </c>
      <c r="C60">
        <v>6</v>
      </c>
      <c r="D60">
        <v>23</v>
      </c>
      <c r="E60">
        <v>26.1</v>
      </c>
      <c r="F60">
        <v>2</v>
      </c>
      <c r="G60">
        <v>4</v>
      </c>
      <c r="H60">
        <v>50</v>
      </c>
      <c r="I60">
        <v>0</v>
      </c>
      <c r="J60">
        <v>29</v>
      </c>
      <c r="K60">
        <v>6</v>
      </c>
      <c r="L60">
        <v>9</v>
      </c>
      <c r="M60">
        <v>0.667</v>
      </c>
      <c r="N60">
        <v>2</v>
      </c>
      <c r="O60">
        <v>2</v>
      </c>
      <c r="P60">
        <v>14</v>
      </c>
      <c r="Q60">
        <v>103.5</v>
      </c>
    </row>
    <row r="61" spans="1:17" ht="12.75">
      <c r="A61" t="s">
        <v>65</v>
      </c>
      <c r="B61">
        <v>2</v>
      </c>
      <c r="C61">
        <v>7</v>
      </c>
      <c r="D61">
        <v>30</v>
      </c>
      <c r="E61">
        <v>23.3</v>
      </c>
      <c r="F61">
        <v>9</v>
      </c>
      <c r="G61">
        <v>10</v>
      </c>
      <c r="H61">
        <v>90</v>
      </c>
      <c r="I61">
        <v>2</v>
      </c>
      <c r="J61">
        <v>8</v>
      </c>
      <c r="K61">
        <v>3</v>
      </c>
      <c r="L61">
        <v>1</v>
      </c>
      <c r="M61">
        <v>3</v>
      </c>
      <c r="N61">
        <v>2</v>
      </c>
      <c r="O61">
        <v>2</v>
      </c>
      <c r="P61">
        <v>25</v>
      </c>
      <c r="Q61">
        <v>78</v>
      </c>
    </row>
    <row r="62" spans="1:17" ht="12.75">
      <c r="A62" t="s">
        <v>66</v>
      </c>
      <c r="B62">
        <v>1</v>
      </c>
      <c r="C62">
        <v>5</v>
      </c>
      <c r="D62">
        <v>11</v>
      </c>
      <c r="E62">
        <v>45.5</v>
      </c>
      <c r="F62">
        <v>1</v>
      </c>
      <c r="G62">
        <v>2</v>
      </c>
      <c r="H62">
        <v>50</v>
      </c>
      <c r="I62">
        <v>1</v>
      </c>
      <c r="J62">
        <v>6</v>
      </c>
      <c r="K62">
        <v>7</v>
      </c>
      <c r="L62">
        <v>5</v>
      </c>
      <c r="M62">
        <v>1.4</v>
      </c>
      <c r="N62">
        <v>0</v>
      </c>
      <c r="O62">
        <v>2</v>
      </c>
      <c r="P62">
        <v>12</v>
      </c>
      <c r="Q62">
        <v>56.2</v>
      </c>
    </row>
    <row r="63" spans="1:17" ht="12.75">
      <c r="A63" t="s">
        <v>67</v>
      </c>
      <c r="B63">
        <v>2</v>
      </c>
      <c r="C63">
        <v>4</v>
      </c>
      <c r="D63">
        <v>4</v>
      </c>
      <c r="E63">
        <v>100</v>
      </c>
      <c r="F63">
        <v>1</v>
      </c>
      <c r="G63">
        <v>2</v>
      </c>
      <c r="H63">
        <v>50</v>
      </c>
      <c r="I63">
        <v>0</v>
      </c>
      <c r="J63">
        <v>2</v>
      </c>
      <c r="K63">
        <v>3</v>
      </c>
      <c r="L63">
        <v>1</v>
      </c>
      <c r="M63">
        <v>3</v>
      </c>
      <c r="N63">
        <v>0</v>
      </c>
      <c r="O63">
        <v>1</v>
      </c>
      <c r="P63">
        <v>9</v>
      </c>
      <c r="Q63">
        <v>25.9</v>
      </c>
    </row>
    <row r="64" ht="12.75">
      <c r="A64" t="s">
        <v>192</v>
      </c>
    </row>
    <row r="65" spans="1:17" ht="12.7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  <c r="L65" t="s">
        <v>11</v>
      </c>
      <c r="M65" t="s">
        <v>12</v>
      </c>
      <c r="N65" t="s">
        <v>13</v>
      </c>
      <c r="O65" t="s">
        <v>14</v>
      </c>
      <c r="P65" t="s">
        <v>15</v>
      </c>
      <c r="Q65" t="s">
        <v>16</v>
      </c>
    </row>
    <row r="66" spans="1:17" ht="12.75">
      <c r="A66" t="s">
        <v>68</v>
      </c>
      <c r="B66">
        <v>4</v>
      </c>
      <c r="C66">
        <v>28</v>
      </c>
      <c r="D66">
        <v>58</v>
      </c>
      <c r="E66">
        <v>48.3</v>
      </c>
      <c r="F66">
        <v>11</v>
      </c>
      <c r="G66">
        <v>16</v>
      </c>
      <c r="H66">
        <v>68.8</v>
      </c>
      <c r="I66">
        <v>7</v>
      </c>
      <c r="J66">
        <v>34</v>
      </c>
      <c r="K66">
        <v>4</v>
      </c>
      <c r="L66">
        <v>7</v>
      </c>
      <c r="M66">
        <v>0.571</v>
      </c>
      <c r="N66">
        <v>6</v>
      </c>
      <c r="O66">
        <v>7</v>
      </c>
      <c r="P66">
        <v>74</v>
      </c>
      <c r="Q66">
        <v>242.8</v>
      </c>
    </row>
    <row r="67" spans="1:17" ht="12.75">
      <c r="A67" t="s">
        <v>69</v>
      </c>
      <c r="B67">
        <v>4</v>
      </c>
      <c r="C67">
        <v>19</v>
      </c>
      <c r="D67">
        <v>47</v>
      </c>
      <c r="E67">
        <v>40.4</v>
      </c>
      <c r="F67">
        <v>18</v>
      </c>
      <c r="G67">
        <v>20</v>
      </c>
      <c r="H67">
        <v>90</v>
      </c>
      <c r="I67">
        <v>4</v>
      </c>
      <c r="J67">
        <v>9</v>
      </c>
      <c r="K67">
        <v>24</v>
      </c>
      <c r="L67">
        <v>7</v>
      </c>
      <c r="M67">
        <v>3.429</v>
      </c>
      <c r="N67">
        <v>0</v>
      </c>
      <c r="O67">
        <v>5</v>
      </c>
      <c r="P67">
        <v>60</v>
      </c>
      <c r="Q67">
        <v>186.4</v>
      </c>
    </row>
    <row r="68" spans="1:17" ht="12.75">
      <c r="A68" t="s">
        <v>70</v>
      </c>
      <c r="B68">
        <v>5</v>
      </c>
      <c r="C68">
        <v>16</v>
      </c>
      <c r="D68">
        <v>34</v>
      </c>
      <c r="E68">
        <v>47.1</v>
      </c>
      <c r="F68">
        <v>8</v>
      </c>
      <c r="G68">
        <v>17</v>
      </c>
      <c r="H68">
        <v>47.1</v>
      </c>
      <c r="I68">
        <v>0</v>
      </c>
      <c r="J68">
        <v>33</v>
      </c>
      <c r="K68">
        <v>5</v>
      </c>
      <c r="L68">
        <v>7</v>
      </c>
      <c r="M68">
        <v>0.714</v>
      </c>
      <c r="N68">
        <v>6</v>
      </c>
      <c r="O68">
        <v>1</v>
      </c>
      <c r="P68">
        <v>40</v>
      </c>
      <c r="Q68">
        <v>155.3</v>
      </c>
    </row>
    <row r="69" spans="1:17" ht="12.75">
      <c r="A69" t="s">
        <v>71</v>
      </c>
      <c r="B69">
        <v>2</v>
      </c>
      <c r="C69">
        <v>10</v>
      </c>
      <c r="D69">
        <v>32</v>
      </c>
      <c r="E69">
        <v>31.2</v>
      </c>
      <c r="F69">
        <v>14</v>
      </c>
      <c r="G69">
        <v>15</v>
      </c>
      <c r="H69">
        <v>93.3</v>
      </c>
      <c r="I69">
        <v>7</v>
      </c>
      <c r="J69">
        <v>8</v>
      </c>
      <c r="K69">
        <v>12</v>
      </c>
      <c r="L69">
        <v>7</v>
      </c>
      <c r="M69">
        <v>1.714</v>
      </c>
      <c r="N69">
        <v>1</v>
      </c>
      <c r="O69">
        <v>3</v>
      </c>
      <c r="P69">
        <v>41</v>
      </c>
      <c r="Q69">
        <v>139.1</v>
      </c>
    </row>
    <row r="70" spans="1:17" ht="12.75">
      <c r="A70" t="s">
        <v>72</v>
      </c>
      <c r="B70">
        <v>3</v>
      </c>
      <c r="C70">
        <v>11</v>
      </c>
      <c r="D70">
        <v>23</v>
      </c>
      <c r="E70">
        <v>47.8</v>
      </c>
      <c r="F70">
        <v>15</v>
      </c>
      <c r="G70">
        <v>15</v>
      </c>
      <c r="H70">
        <v>100</v>
      </c>
      <c r="I70">
        <v>1</v>
      </c>
      <c r="J70">
        <v>26</v>
      </c>
      <c r="K70">
        <v>6</v>
      </c>
      <c r="L70">
        <v>1</v>
      </c>
      <c r="M70">
        <v>6</v>
      </c>
      <c r="N70">
        <v>4</v>
      </c>
      <c r="O70">
        <v>0</v>
      </c>
      <c r="P70">
        <v>38</v>
      </c>
      <c r="Q70">
        <v>130.8</v>
      </c>
    </row>
    <row r="71" spans="1:17" ht="12.75">
      <c r="A71" t="s">
        <v>73</v>
      </c>
      <c r="B71">
        <v>3</v>
      </c>
      <c r="C71">
        <v>11</v>
      </c>
      <c r="D71">
        <v>36</v>
      </c>
      <c r="E71">
        <v>30.6</v>
      </c>
      <c r="F71">
        <v>8</v>
      </c>
      <c r="G71">
        <v>11</v>
      </c>
      <c r="H71">
        <v>72.7</v>
      </c>
      <c r="I71">
        <v>4</v>
      </c>
      <c r="J71">
        <v>6</v>
      </c>
      <c r="K71">
        <v>8</v>
      </c>
      <c r="L71">
        <v>6</v>
      </c>
      <c r="M71">
        <v>1.333</v>
      </c>
      <c r="N71">
        <v>1</v>
      </c>
      <c r="O71">
        <v>2</v>
      </c>
      <c r="P71">
        <v>34</v>
      </c>
      <c r="Q71">
        <v>100.2</v>
      </c>
    </row>
    <row r="72" spans="1:17" ht="12.75">
      <c r="A72" t="s">
        <v>74</v>
      </c>
      <c r="B72">
        <v>4</v>
      </c>
      <c r="C72">
        <v>11</v>
      </c>
      <c r="D72">
        <v>35</v>
      </c>
      <c r="E72">
        <v>31.4</v>
      </c>
      <c r="F72">
        <v>5</v>
      </c>
      <c r="G72">
        <v>7</v>
      </c>
      <c r="H72">
        <v>71.4</v>
      </c>
      <c r="I72">
        <v>0</v>
      </c>
      <c r="J72">
        <v>22</v>
      </c>
      <c r="K72">
        <v>2</v>
      </c>
      <c r="L72">
        <v>6</v>
      </c>
      <c r="M72">
        <v>0.333</v>
      </c>
      <c r="N72">
        <v>0</v>
      </c>
      <c r="O72">
        <v>0</v>
      </c>
      <c r="P72">
        <v>27</v>
      </c>
      <c r="Q72">
        <v>71</v>
      </c>
    </row>
    <row r="73" spans="1:17" ht="12.75">
      <c r="A73" t="s">
        <v>75</v>
      </c>
      <c r="B73">
        <v>3</v>
      </c>
      <c r="C73">
        <v>11</v>
      </c>
      <c r="D73">
        <v>26</v>
      </c>
      <c r="E73">
        <v>42.3</v>
      </c>
      <c r="F73">
        <v>5</v>
      </c>
      <c r="G73">
        <v>6</v>
      </c>
      <c r="H73">
        <v>83.3</v>
      </c>
      <c r="I73">
        <v>1</v>
      </c>
      <c r="J73">
        <v>7</v>
      </c>
      <c r="K73">
        <v>1</v>
      </c>
      <c r="L73">
        <v>4</v>
      </c>
      <c r="M73">
        <v>0.25</v>
      </c>
      <c r="N73">
        <v>1</v>
      </c>
      <c r="O73">
        <v>0</v>
      </c>
      <c r="P73">
        <v>28</v>
      </c>
      <c r="Q73">
        <v>53.9</v>
      </c>
    </row>
    <row r="74" ht="12.75">
      <c r="A74" t="s">
        <v>193</v>
      </c>
    </row>
    <row r="75" spans="1:17" ht="12.75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  <c r="H75" t="s">
        <v>7</v>
      </c>
      <c r="I75" t="s">
        <v>8</v>
      </c>
      <c r="J75" t="s">
        <v>9</v>
      </c>
      <c r="K75" t="s">
        <v>10</v>
      </c>
      <c r="L75" t="s">
        <v>11</v>
      </c>
      <c r="M75" t="s">
        <v>12</v>
      </c>
      <c r="N75" t="s">
        <v>13</v>
      </c>
      <c r="O75" t="s">
        <v>14</v>
      </c>
      <c r="P75" t="s">
        <v>15</v>
      </c>
      <c r="Q75" t="s">
        <v>16</v>
      </c>
    </row>
    <row r="76" spans="1:17" ht="12.75">
      <c r="A76" t="s">
        <v>76</v>
      </c>
      <c r="B76">
        <v>3</v>
      </c>
      <c r="C76">
        <v>17</v>
      </c>
      <c r="D76">
        <v>30</v>
      </c>
      <c r="E76">
        <v>56.7</v>
      </c>
      <c r="F76">
        <v>20</v>
      </c>
      <c r="G76">
        <v>23</v>
      </c>
      <c r="H76">
        <v>87</v>
      </c>
      <c r="I76">
        <v>6</v>
      </c>
      <c r="J76">
        <v>16</v>
      </c>
      <c r="K76">
        <v>19</v>
      </c>
      <c r="L76">
        <v>8</v>
      </c>
      <c r="M76">
        <v>2.375</v>
      </c>
      <c r="N76">
        <v>2</v>
      </c>
      <c r="O76">
        <v>9</v>
      </c>
      <c r="P76">
        <v>60</v>
      </c>
      <c r="Q76">
        <v>221.8</v>
      </c>
    </row>
    <row r="77" spans="1:17" ht="12.75">
      <c r="A77" t="s">
        <v>77</v>
      </c>
      <c r="B77">
        <v>4</v>
      </c>
      <c r="C77">
        <v>21</v>
      </c>
      <c r="D77">
        <v>40</v>
      </c>
      <c r="E77">
        <v>52.5</v>
      </c>
      <c r="F77">
        <v>19</v>
      </c>
      <c r="G77">
        <v>28</v>
      </c>
      <c r="H77">
        <v>67.9</v>
      </c>
      <c r="I77">
        <v>1</v>
      </c>
      <c r="J77">
        <v>38</v>
      </c>
      <c r="K77">
        <v>11</v>
      </c>
      <c r="L77">
        <v>9</v>
      </c>
      <c r="M77">
        <v>1.222</v>
      </c>
      <c r="N77">
        <v>7</v>
      </c>
      <c r="O77">
        <v>2</v>
      </c>
      <c r="P77">
        <v>62</v>
      </c>
      <c r="Q77">
        <v>219.1</v>
      </c>
    </row>
    <row r="78" spans="1:17" ht="12.75">
      <c r="A78" t="s">
        <v>78</v>
      </c>
      <c r="B78">
        <v>4</v>
      </c>
      <c r="C78">
        <v>18</v>
      </c>
      <c r="D78">
        <v>41</v>
      </c>
      <c r="E78">
        <v>43.9</v>
      </c>
      <c r="F78">
        <v>12</v>
      </c>
      <c r="G78">
        <v>13</v>
      </c>
      <c r="H78">
        <v>92.3</v>
      </c>
      <c r="I78">
        <v>2</v>
      </c>
      <c r="J78">
        <v>19</v>
      </c>
      <c r="K78">
        <v>15</v>
      </c>
      <c r="L78">
        <v>10</v>
      </c>
      <c r="M78">
        <v>1.5</v>
      </c>
      <c r="N78">
        <v>0</v>
      </c>
      <c r="O78">
        <v>8</v>
      </c>
      <c r="P78">
        <v>50</v>
      </c>
      <c r="Q78">
        <v>171.4</v>
      </c>
    </row>
    <row r="79" spans="1:17" ht="12.75">
      <c r="A79" t="s">
        <v>79</v>
      </c>
      <c r="B79">
        <v>3</v>
      </c>
      <c r="C79">
        <v>5</v>
      </c>
      <c r="D79">
        <v>11</v>
      </c>
      <c r="E79">
        <v>45.5</v>
      </c>
      <c r="F79">
        <v>9</v>
      </c>
      <c r="G79">
        <v>10</v>
      </c>
      <c r="H79">
        <v>90</v>
      </c>
      <c r="I79">
        <v>0</v>
      </c>
      <c r="J79">
        <v>10</v>
      </c>
      <c r="K79">
        <v>17</v>
      </c>
      <c r="L79">
        <v>3</v>
      </c>
      <c r="M79">
        <v>5.667</v>
      </c>
      <c r="N79">
        <v>0</v>
      </c>
      <c r="O79">
        <v>3</v>
      </c>
      <c r="P79">
        <v>19</v>
      </c>
      <c r="Q79">
        <v>100.6</v>
      </c>
    </row>
    <row r="80" spans="1:17" ht="12.75">
      <c r="A80" t="s">
        <v>80</v>
      </c>
      <c r="B80">
        <v>3</v>
      </c>
      <c r="C80">
        <v>6</v>
      </c>
      <c r="D80">
        <v>10</v>
      </c>
      <c r="E80">
        <v>60</v>
      </c>
      <c r="F80">
        <v>3</v>
      </c>
      <c r="G80">
        <v>6</v>
      </c>
      <c r="H80">
        <v>50</v>
      </c>
      <c r="I80">
        <v>0</v>
      </c>
      <c r="J80">
        <v>15</v>
      </c>
      <c r="K80">
        <v>2</v>
      </c>
      <c r="L80">
        <v>5</v>
      </c>
      <c r="M80">
        <v>0.4</v>
      </c>
      <c r="N80">
        <v>7</v>
      </c>
      <c r="O80">
        <v>1</v>
      </c>
      <c r="P80">
        <v>15</v>
      </c>
      <c r="Q80">
        <v>96.7</v>
      </c>
    </row>
    <row r="81" spans="1:17" ht="12.75">
      <c r="A81" t="s">
        <v>81</v>
      </c>
      <c r="B81">
        <v>4</v>
      </c>
      <c r="C81">
        <v>12</v>
      </c>
      <c r="D81">
        <v>31</v>
      </c>
      <c r="E81">
        <v>38.7</v>
      </c>
      <c r="F81">
        <v>3</v>
      </c>
      <c r="G81">
        <v>3</v>
      </c>
      <c r="H81">
        <v>100</v>
      </c>
      <c r="I81">
        <v>4</v>
      </c>
      <c r="J81">
        <v>10</v>
      </c>
      <c r="K81">
        <v>9</v>
      </c>
      <c r="L81">
        <v>2</v>
      </c>
      <c r="M81">
        <v>4.5</v>
      </c>
      <c r="N81">
        <v>0</v>
      </c>
      <c r="O81">
        <v>0</v>
      </c>
      <c r="P81">
        <v>31</v>
      </c>
      <c r="Q81">
        <v>91.5</v>
      </c>
    </row>
    <row r="82" spans="1:17" ht="12.75">
      <c r="A82" t="s">
        <v>82</v>
      </c>
      <c r="B82">
        <v>1</v>
      </c>
      <c r="C82">
        <v>9</v>
      </c>
      <c r="D82">
        <v>16</v>
      </c>
      <c r="E82">
        <v>56.2</v>
      </c>
      <c r="F82">
        <v>1</v>
      </c>
      <c r="G82">
        <v>2</v>
      </c>
      <c r="H82">
        <v>50</v>
      </c>
      <c r="I82">
        <v>0</v>
      </c>
      <c r="J82">
        <v>5</v>
      </c>
      <c r="K82">
        <v>5</v>
      </c>
      <c r="L82">
        <v>2</v>
      </c>
      <c r="M82">
        <v>2.5</v>
      </c>
      <c r="N82">
        <v>0</v>
      </c>
      <c r="O82">
        <v>3</v>
      </c>
      <c r="P82">
        <v>19</v>
      </c>
      <c r="Q82">
        <v>56</v>
      </c>
    </row>
    <row r="83" spans="1:17" ht="12.75">
      <c r="A83" t="s">
        <v>83</v>
      </c>
      <c r="B83">
        <v>1</v>
      </c>
      <c r="C83">
        <v>5</v>
      </c>
      <c r="D83">
        <v>9</v>
      </c>
      <c r="E83">
        <v>55.6</v>
      </c>
      <c r="F83">
        <v>5</v>
      </c>
      <c r="G83">
        <v>11</v>
      </c>
      <c r="H83">
        <v>45.5</v>
      </c>
      <c r="I83">
        <v>0</v>
      </c>
      <c r="J83">
        <v>14</v>
      </c>
      <c r="K83">
        <v>0</v>
      </c>
      <c r="L83">
        <v>1</v>
      </c>
      <c r="M83">
        <v>0</v>
      </c>
      <c r="N83">
        <v>2</v>
      </c>
      <c r="O83">
        <v>0</v>
      </c>
      <c r="P83">
        <v>15</v>
      </c>
      <c r="Q83">
        <v>52.1</v>
      </c>
    </row>
    <row r="84" spans="1:17" ht="12.75">
      <c r="A84" t="s">
        <v>84</v>
      </c>
      <c r="B84">
        <v>2</v>
      </c>
      <c r="C84">
        <v>3</v>
      </c>
      <c r="D84">
        <v>4</v>
      </c>
      <c r="E84">
        <v>75</v>
      </c>
      <c r="F84">
        <v>0</v>
      </c>
      <c r="G84">
        <v>0</v>
      </c>
      <c r="H84">
        <v>0</v>
      </c>
      <c r="I84">
        <v>0</v>
      </c>
      <c r="J84">
        <v>7</v>
      </c>
      <c r="K84">
        <v>1</v>
      </c>
      <c r="L84">
        <v>4</v>
      </c>
      <c r="M84">
        <v>0.25</v>
      </c>
      <c r="N84">
        <v>0</v>
      </c>
      <c r="O84">
        <v>0</v>
      </c>
      <c r="P84">
        <v>6</v>
      </c>
      <c r="Q84">
        <v>21</v>
      </c>
    </row>
    <row r="85" ht="12.75">
      <c r="A85" t="s">
        <v>194</v>
      </c>
    </row>
    <row r="86" spans="1:17" ht="12.7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  <c r="H86" t="s">
        <v>7</v>
      </c>
      <c r="I86" t="s">
        <v>8</v>
      </c>
      <c r="J86" t="s">
        <v>9</v>
      </c>
      <c r="K86" t="s">
        <v>10</v>
      </c>
      <c r="L86" t="s">
        <v>11</v>
      </c>
      <c r="M86" t="s">
        <v>12</v>
      </c>
      <c r="N86" t="s">
        <v>13</v>
      </c>
      <c r="O86" t="s">
        <v>14</v>
      </c>
      <c r="P86" t="s">
        <v>15</v>
      </c>
      <c r="Q86" t="s">
        <v>16</v>
      </c>
    </row>
    <row r="87" spans="1:17" ht="12.75">
      <c r="A87" t="s">
        <v>85</v>
      </c>
      <c r="B87">
        <v>5</v>
      </c>
      <c r="C87">
        <v>45</v>
      </c>
      <c r="D87">
        <v>91</v>
      </c>
      <c r="E87">
        <v>49.5</v>
      </c>
      <c r="F87">
        <v>49</v>
      </c>
      <c r="G87">
        <v>58</v>
      </c>
      <c r="H87">
        <v>84.5</v>
      </c>
      <c r="I87">
        <v>10</v>
      </c>
      <c r="J87">
        <v>48</v>
      </c>
      <c r="K87">
        <v>19</v>
      </c>
      <c r="L87">
        <v>15</v>
      </c>
      <c r="M87">
        <v>1.267</v>
      </c>
      <c r="N87">
        <v>5</v>
      </c>
      <c r="O87">
        <v>8</v>
      </c>
      <c r="P87">
        <v>149</v>
      </c>
      <c r="Q87">
        <v>397.9</v>
      </c>
    </row>
    <row r="88" spans="1:17" ht="12.75">
      <c r="A88" t="s">
        <v>86</v>
      </c>
      <c r="B88">
        <v>4</v>
      </c>
      <c r="C88">
        <v>17</v>
      </c>
      <c r="D88">
        <v>33</v>
      </c>
      <c r="E88">
        <v>51.5</v>
      </c>
      <c r="F88">
        <v>12</v>
      </c>
      <c r="G88">
        <v>13</v>
      </c>
      <c r="H88">
        <v>92.3</v>
      </c>
      <c r="I88">
        <v>5</v>
      </c>
      <c r="J88">
        <v>11</v>
      </c>
      <c r="K88">
        <v>31</v>
      </c>
      <c r="L88">
        <v>8</v>
      </c>
      <c r="M88">
        <v>3.875</v>
      </c>
      <c r="N88">
        <v>3</v>
      </c>
      <c r="O88">
        <v>6</v>
      </c>
      <c r="P88">
        <v>51</v>
      </c>
      <c r="Q88">
        <v>229.4</v>
      </c>
    </row>
    <row r="89" spans="1:17" ht="12.75">
      <c r="A89" t="s">
        <v>87</v>
      </c>
      <c r="B89">
        <v>3</v>
      </c>
      <c r="C89">
        <v>21</v>
      </c>
      <c r="D89">
        <v>42</v>
      </c>
      <c r="E89">
        <v>50</v>
      </c>
      <c r="F89">
        <v>23</v>
      </c>
      <c r="G89">
        <v>28</v>
      </c>
      <c r="H89">
        <v>82.1</v>
      </c>
      <c r="I89">
        <v>6</v>
      </c>
      <c r="J89">
        <v>13</v>
      </c>
      <c r="K89">
        <v>27</v>
      </c>
      <c r="L89">
        <v>10</v>
      </c>
      <c r="M89">
        <v>2.7</v>
      </c>
      <c r="N89">
        <v>1</v>
      </c>
      <c r="O89">
        <v>4</v>
      </c>
      <c r="P89">
        <v>71</v>
      </c>
      <c r="Q89">
        <v>223.4</v>
      </c>
    </row>
    <row r="90" spans="1:17" ht="12.75">
      <c r="A90" t="s">
        <v>88</v>
      </c>
      <c r="B90">
        <v>4</v>
      </c>
      <c r="C90">
        <v>12</v>
      </c>
      <c r="D90">
        <v>27</v>
      </c>
      <c r="E90">
        <v>44.4</v>
      </c>
      <c r="F90">
        <v>11</v>
      </c>
      <c r="G90">
        <v>14</v>
      </c>
      <c r="H90">
        <v>78.6</v>
      </c>
      <c r="I90">
        <v>3</v>
      </c>
      <c r="J90">
        <v>27</v>
      </c>
      <c r="K90">
        <v>10</v>
      </c>
      <c r="L90">
        <v>8</v>
      </c>
      <c r="M90">
        <v>1.25</v>
      </c>
      <c r="N90">
        <v>6</v>
      </c>
      <c r="O90">
        <v>6</v>
      </c>
      <c r="P90">
        <v>38</v>
      </c>
      <c r="Q90">
        <v>192</v>
      </c>
    </row>
    <row r="91" spans="1:17" ht="12.75">
      <c r="A91" t="s">
        <v>89</v>
      </c>
      <c r="B91">
        <v>4</v>
      </c>
      <c r="C91">
        <v>27</v>
      </c>
      <c r="D91">
        <v>60</v>
      </c>
      <c r="E91">
        <v>45</v>
      </c>
      <c r="F91">
        <v>11</v>
      </c>
      <c r="G91">
        <v>12</v>
      </c>
      <c r="H91">
        <v>91.7</v>
      </c>
      <c r="I91">
        <v>10</v>
      </c>
      <c r="J91">
        <v>18</v>
      </c>
      <c r="K91">
        <v>4</v>
      </c>
      <c r="L91">
        <v>9</v>
      </c>
      <c r="M91">
        <v>0.444</v>
      </c>
      <c r="N91">
        <v>1</v>
      </c>
      <c r="O91">
        <v>5</v>
      </c>
      <c r="P91">
        <v>75</v>
      </c>
      <c r="Q91">
        <v>187.3</v>
      </c>
    </row>
    <row r="92" spans="1:17" ht="12.75">
      <c r="A92" t="s">
        <v>90</v>
      </c>
      <c r="B92">
        <v>3</v>
      </c>
      <c r="C92">
        <v>19</v>
      </c>
      <c r="D92">
        <v>37</v>
      </c>
      <c r="E92">
        <v>51.4</v>
      </c>
      <c r="F92">
        <v>6</v>
      </c>
      <c r="G92">
        <v>6</v>
      </c>
      <c r="H92">
        <v>100</v>
      </c>
      <c r="I92">
        <v>3</v>
      </c>
      <c r="J92">
        <v>8</v>
      </c>
      <c r="K92">
        <v>19</v>
      </c>
      <c r="L92">
        <v>7</v>
      </c>
      <c r="M92">
        <v>2.714</v>
      </c>
      <c r="N92">
        <v>0</v>
      </c>
      <c r="O92">
        <v>2</v>
      </c>
      <c r="P92">
        <v>47</v>
      </c>
      <c r="Q92">
        <v>139.2</v>
      </c>
    </row>
    <row r="93" spans="1:17" ht="12.75">
      <c r="A93" t="s">
        <v>91</v>
      </c>
      <c r="B93">
        <v>3</v>
      </c>
      <c r="C93">
        <v>11</v>
      </c>
      <c r="D93">
        <v>26</v>
      </c>
      <c r="E93">
        <v>42.3</v>
      </c>
      <c r="F93">
        <v>5</v>
      </c>
      <c r="G93">
        <v>6</v>
      </c>
      <c r="H93">
        <v>83.3</v>
      </c>
      <c r="I93">
        <v>0</v>
      </c>
      <c r="J93">
        <v>21</v>
      </c>
      <c r="K93">
        <v>6</v>
      </c>
      <c r="L93">
        <v>0</v>
      </c>
      <c r="M93">
        <v>0</v>
      </c>
      <c r="N93">
        <v>1</v>
      </c>
      <c r="O93">
        <v>0</v>
      </c>
      <c r="P93">
        <v>27</v>
      </c>
      <c r="Q93">
        <v>87.7</v>
      </c>
    </row>
    <row r="94" spans="1:17" ht="12.75">
      <c r="A94" t="s">
        <v>92</v>
      </c>
      <c r="B94">
        <v>1</v>
      </c>
      <c r="C94">
        <v>7</v>
      </c>
      <c r="D94">
        <v>15</v>
      </c>
      <c r="E94">
        <v>46.7</v>
      </c>
      <c r="F94">
        <v>1</v>
      </c>
      <c r="G94">
        <v>1</v>
      </c>
      <c r="H94">
        <v>100</v>
      </c>
      <c r="I94">
        <v>1</v>
      </c>
      <c r="J94">
        <v>9</v>
      </c>
      <c r="K94">
        <v>4</v>
      </c>
      <c r="L94">
        <v>6</v>
      </c>
      <c r="M94">
        <v>0.667</v>
      </c>
      <c r="N94">
        <v>0</v>
      </c>
      <c r="O94">
        <v>3</v>
      </c>
      <c r="P94">
        <v>16</v>
      </c>
      <c r="Q94">
        <v>60.8</v>
      </c>
    </row>
    <row r="95" spans="1:17" ht="12.75">
      <c r="A95" t="s">
        <v>93</v>
      </c>
      <c r="B95">
        <v>1</v>
      </c>
      <c r="C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2</v>
      </c>
      <c r="K95">
        <v>1</v>
      </c>
      <c r="L95">
        <v>2</v>
      </c>
      <c r="M95">
        <v>0.5</v>
      </c>
      <c r="N95">
        <v>0</v>
      </c>
      <c r="O95">
        <v>0</v>
      </c>
      <c r="P95">
        <v>0</v>
      </c>
      <c r="Q95">
        <v>6.4</v>
      </c>
    </row>
    <row r="96" ht="12.75">
      <c r="A96" t="s">
        <v>195</v>
      </c>
    </row>
    <row r="97" spans="1:17" ht="12.75">
      <c r="A97" t="s">
        <v>0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7</v>
      </c>
      <c r="I97" t="s">
        <v>8</v>
      </c>
      <c r="J97" t="s">
        <v>9</v>
      </c>
      <c r="K97" t="s">
        <v>10</v>
      </c>
      <c r="L97" t="s">
        <v>11</v>
      </c>
      <c r="M97" t="s">
        <v>12</v>
      </c>
      <c r="N97" t="s">
        <v>13</v>
      </c>
      <c r="O97" t="s">
        <v>14</v>
      </c>
      <c r="P97" t="s">
        <v>15</v>
      </c>
      <c r="Q97" t="s">
        <v>16</v>
      </c>
    </row>
    <row r="98" spans="1:17" ht="12.75">
      <c r="A98" t="s">
        <v>94</v>
      </c>
      <c r="B98">
        <v>4</v>
      </c>
      <c r="C98">
        <v>24</v>
      </c>
      <c r="D98">
        <v>54</v>
      </c>
      <c r="E98">
        <v>44.4</v>
      </c>
      <c r="F98">
        <v>11</v>
      </c>
      <c r="G98">
        <v>15</v>
      </c>
      <c r="H98">
        <v>73.3</v>
      </c>
      <c r="I98">
        <v>8</v>
      </c>
      <c r="J98">
        <v>17</v>
      </c>
      <c r="K98">
        <v>23</v>
      </c>
      <c r="L98">
        <v>8</v>
      </c>
      <c r="M98">
        <v>2.875</v>
      </c>
      <c r="N98">
        <v>0</v>
      </c>
      <c r="O98">
        <v>7</v>
      </c>
      <c r="P98">
        <v>67</v>
      </c>
      <c r="Q98">
        <v>228.8</v>
      </c>
    </row>
    <row r="99" spans="1:17" ht="12.75">
      <c r="A99" t="s">
        <v>95</v>
      </c>
      <c r="B99">
        <v>4</v>
      </c>
      <c r="C99">
        <v>25</v>
      </c>
      <c r="D99">
        <v>43</v>
      </c>
      <c r="E99">
        <v>58.1</v>
      </c>
      <c r="F99">
        <v>26</v>
      </c>
      <c r="G99">
        <v>36</v>
      </c>
      <c r="H99">
        <v>72.2</v>
      </c>
      <c r="I99">
        <v>0</v>
      </c>
      <c r="J99">
        <v>27</v>
      </c>
      <c r="K99">
        <v>13</v>
      </c>
      <c r="L99">
        <v>7</v>
      </c>
      <c r="M99">
        <v>1.857</v>
      </c>
      <c r="N99">
        <v>6</v>
      </c>
      <c r="O99">
        <v>4</v>
      </c>
      <c r="P99">
        <v>76</v>
      </c>
      <c r="Q99">
        <v>218.9</v>
      </c>
    </row>
    <row r="100" spans="1:17" ht="12.75">
      <c r="A100" t="s">
        <v>96</v>
      </c>
      <c r="B100">
        <v>3</v>
      </c>
      <c r="C100">
        <v>12</v>
      </c>
      <c r="D100">
        <v>37</v>
      </c>
      <c r="E100">
        <v>32.4</v>
      </c>
      <c r="F100">
        <v>8</v>
      </c>
      <c r="G100">
        <v>8</v>
      </c>
      <c r="H100">
        <v>100</v>
      </c>
      <c r="I100">
        <v>0</v>
      </c>
      <c r="J100">
        <v>15</v>
      </c>
      <c r="K100">
        <v>24</v>
      </c>
      <c r="L100">
        <v>9</v>
      </c>
      <c r="M100">
        <v>2.667</v>
      </c>
      <c r="N100">
        <v>2</v>
      </c>
      <c r="O100">
        <v>2</v>
      </c>
      <c r="P100">
        <v>32</v>
      </c>
      <c r="Q100">
        <v>152</v>
      </c>
    </row>
    <row r="101" spans="1:17" ht="12.75">
      <c r="A101" t="s">
        <v>97</v>
      </c>
      <c r="B101">
        <v>3</v>
      </c>
      <c r="C101">
        <v>20</v>
      </c>
      <c r="D101">
        <v>46</v>
      </c>
      <c r="E101">
        <v>43.5</v>
      </c>
      <c r="F101">
        <v>4</v>
      </c>
      <c r="G101">
        <v>4</v>
      </c>
      <c r="H101">
        <v>100</v>
      </c>
      <c r="I101">
        <v>8</v>
      </c>
      <c r="J101">
        <v>11</v>
      </c>
      <c r="K101">
        <v>5</v>
      </c>
      <c r="L101">
        <v>7</v>
      </c>
      <c r="M101">
        <v>0.714</v>
      </c>
      <c r="N101">
        <v>2</v>
      </c>
      <c r="O101">
        <v>0</v>
      </c>
      <c r="P101">
        <v>52</v>
      </c>
      <c r="Q101">
        <v>131.5</v>
      </c>
    </row>
    <row r="102" spans="1:17" ht="12.75">
      <c r="A102" t="s">
        <v>98</v>
      </c>
      <c r="B102">
        <v>4</v>
      </c>
      <c r="C102">
        <v>9</v>
      </c>
      <c r="D102">
        <v>19</v>
      </c>
      <c r="E102">
        <v>47.4</v>
      </c>
      <c r="F102">
        <v>4</v>
      </c>
      <c r="G102">
        <v>6</v>
      </c>
      <c r="H102">
        <v>66.7</v>
      </c>
      <c r="I102">
        <v>0</v>
      </c>
      <c r="J102">
        <v>26</v>
      </c>
      <c r="K102">
        <v>4</v>
      </c>
      <c r="L102">
        <v>4</v>
      </c>
      <c r="M102">
        <v>1</v>
      </c>
      <c r="N102">
        <v>6</v>
      </c>
      <c r="O102">
        <v>0</v>
      </c>
      <c r="P102">
        <v>22</v>
      </c>
      <c r="Q102">
        <v>117.6</v>
      </c>
    </row>
    <row r="103" spans="1:17" ht="12.75">
      <c r="A103" t="s">
        <v>99</v>
      </c>
      <c r="B103">
        <v>4</v>
      </c>
      <c r="C103">
        <v>13</v>
      </c>
      <c r="D103">
        <v>37</v>
      </c>
      <c r="E103">
        <v>35.1</v>
      </c>
      <c r="F103">
        <v>2</v>
      </c>
      <c r="G103">
        <v>5</v>
      </c>
      <c r="H103">
        <v>40</v>
      </c>
      <c r="I103">
        <v>4</v>
      </c>
      <c r="J103">
        <v>18</v>
      </c>
      <c r="K103">
        <v>6</v>
      </c>
      <c r="L103">
        <v>13</v>
      </c>
      <c r="M103">
        <v>0.462</v>
      </c>
      <c r="N103">
        <v>1</v>
      </c>
      <c r="O103">
        <v>3</v>
      </c>
      <c r="P103">
        <v>32</v>
      </c>
      <c r="Q103">
        <v>117</v>
      </c>
    </row>
    <row r="104" spans="1:17" ht="12.75">
      <c r="A104" t="s">
        <v>100</v>
      </c>
      <c r="B104">
        <v>2</v>
      </c>
      <c r="C104">
        <v>12</v>
      </c>
      <c r="D104">
        <v>32</v>
      </c>
      <c r="E104">
        <v>37.5</v>
      </c>
      <c r="F104">
        <v>6</v>
      </c>
      <c r="G104">
        <v>11</v>
      </c>
      <c r="H104">
        <v>54.5</v>
      </c>
      <c r="I104">
        <v>0</v>
      </c>
      <c r="J104">
        <v>17</v>
      </c>
      <c r="K104">
        <v>0</v>
      </c>
      <c r="L104">
        <v>8</v>
      </c>
      <c r="M104">
        <v>0</v>
      </c>
      <c r="N104">
        <v>6</v>
      </c>
      <c r="O104">
        <v>2</v>
      </c>
      <c r="P104">
        <v>30</v>
      </c>
      <c r="Q104">
        <v>107.4</v>
      </c>
    </row>
    <row r="105" spans="1:17" ht="12.75">
      <c r="A105" t="s">
        <v>101</v>
      </c>
      <c r="B105">
        <v>3</v>
      </c>
      <c r="C105">
        <v>10</v>
      </c>
      <c r="D105">
        <v>20</v>
      </c>
      <c r="E105">
        <v>50</v>
      </c>
      <c r="F105">
        <v>7</v>
      </c>
      <c r="G105">
        <v>9</v>
      </c>
      <c r="H105">
        <v>77.8</v>
      </c>
      <c r="I105">
        <v>0</v>
      </c>
      <c r="J105">
        <v>7</v>
      </c>
      <c r="K105">
        <v>10</v>
      </c>
      <c r="L105">
        <v>8</v>
      </c>
      <c r="M105">
        <v>1.25</v>
      </c>
      <c r="N105">
        <v>0</v>
      </c>
      <c r="O105">
        <v>1</v>
      </c>
      <c r="P105">
        <v>27</v>
      </c>
      <c r="Q105">
        <v>73.8</v>
      </c>
    </row>
    <row r="106" spans="1:17" ht="12.75">
      <c r="A106" t="s">
        <v>102</v>
      </c>
      <c r="B106">
        <v>2</v>
      </c>
      <c r="C106">
        <v>6</v>
      </c>
      <c r="D106">
        <v>12</v>
      </c>
      <c r="E106">
        <v>50</v>
      </c>
      <c r="F106">
        <v>7</v>
      </c>
      <c r="G106">
        <v>8</v>
      </c>
      <c r="H106">
        <v>87.5</v>
      </c>
      <c r="I106">
        <v>0</v>
      </c>
      <c r="J106">
        <v>4</v>
      </c>
      <c r="K106">
        <v>8</v>
      </c>
      <c r="L106">
        <v>5</v>
      </c>
      <c r="M106">
        <v>1.6</v>
      </c>
      <c r="N106">
        <v>0</v>
      </c>
      <c r="O106">
        <v>1</v>
      </c>
      <c r="P106">
        <v>19</v>
      </c>
      <c r="Q106">
        <v>54.6</v>
      </c>
    </row>
    <row r="107" ht="12.75">
      <c r="A107" t="s">
        <v>196</v>
      </c>
    </row>
    <row r="108" spans="1:17" ht="12.75">
      <c r="A108" t="s">
        <v>0</v>
      </c>
      <c r="B108" t="s">
        <v>1</v>
      </c>
      <c r="C108" t="s">
        <v>2</v>
      </c>
      <c r="D108" t="s">
        <v>3</v>
      </c>
      <c r="E108" t="s">
        <v>4</v>
      </c>
      <c r="F108" t="s">
        <v>5</v>
      </c>
      <c r="G108" t="s">
        <v>6</v>
      </c>
      <c r="H108" t="s">
        <v>7</v>
      </c>
      <c r="I108" t="s">
        <v>8</v>
      </c>
      <c r="J108" t="s">
        <v>9</v>
      </c>
      <c r="K108" t="s">
        <v>10</v>
      </c>
      <c r="L108" t="s">
        <v>11</v>
      </c>
      <c r="M108" t="s">
        <v>12</v>
      </c>
      <c r="N108" t="s">
        <v>13</v>
      </c>
      <c r="O108" t="s">
        <v>14</v>
      </c>
      <c r="P108" t="s">
        <v>15</v>
      </c>
      <c r="Q108" t="s">
        <v>16</v>
      </c>
    </row>
    <row r="109" spans="1:17" ht="12.75">
      <c r="A109" t="s">
        <v>103</v>
      </c>
      <c r="B109">
        <v>3</v>
      </c>
      <c r="C109">
        <v>25</v>
      </c>
      <c r="D109">
        <v>50</v>
      </c>
      <c r="E109">
        <v>50</v>
      </c>
      <c r="F109">
        <v>16</v>
      </c>
      <c r="G109">
        <v>36</v>
      </c>
      <c r="H109">
        <v>44.4</v>
      </c>
      <c r="I109">
        <v>0</v>
      </c>
      <c r="J109">
        <v>49</v>
      </c>
      <c r="K109">
        <v>9</v>
      </c>
      <c r="L109">
        <v>5</v>
      </c>
      <c r="M109">
        <v>1.8</v>
      </c>
      <c r="N109">
        <v>10</v>
      </c>
      <c r="O109">
        <v>4</v>
      </c>
      <c r="P109">
        <v>66</v>
      </c>
      <c r="Q109">
        <v>260.2</v>
      </c>
    </row>
    <row r="110" spans="1:17" ht="12.75">
      <c r="A110" t="s">
        <v>104</v>
      </c>
      <c r="B110">
        <v>4</v>
      </c>
      <c r="C110">
        <v>17</v>
      </c>
      <c r="D110">
        <v>43</v>
      </c>
      <c r="E110">
        <v>39.5</v>
      </c>
      <c r="F110">
        <v>18</v>
      </c>
      <c r="G110">
        <v>25</v>
      </c>
      <c r="H110">
        <v>72</v>
      </c>
      <c r="I110">
        <v>5</v>
      </c>
      <c r="J110">
        <v>14</v>
      </c>
      <c r="K110">
        <v>28</v>
      </c>
      <c r="L110">
        <v>8</v>
      </c>
      <c r="M110">
        <v>3.5</v>
      </c>
      <c r="N110">
        <v>1</v>
      </c>
      <c r="O110">
        <v>5</v>
      </c>
      <c r="P110">
        <v>57</v>
      </c>
      <c r="Q110">
        <v>214.4</v>
      </c>
    </row>
    <row r="111" spans="1:17" ht="12.75">
      <c r="A111" t="s">
        <v>105</v>
      </c>
      <c r="B111">
        <v>4</v>
      </c>
      <c r="C111">
        <v>10</v>
      </c>
      <c r="D111">
        <v>22</v>
      </c>
      <c r="E111">
        <v>45.5</v>
      </c>
      <c r="F111">
        <v>10</v>
      </c>
      <c r="G111">
        <v>10</v>
      </c>
      <c r="H111">
        <v>100</v>
      </c>
      <c r="I111">
        <v>4</v>
      </c>
      <c r="J111">
        <v>26</v>
      </c>
      <c r="K111">
        <v>12</v>
      </c>
      <c r="L111">
        <v>10</v>
      </c>
      <c r="M111">
        <v>1.2</v>
      </c>
      <c r="N111">
        <v>1</v>
      </c>
      <c r="O111">
        <v>6</v>
      </c>
      <c r="P111">
        <v>34</v>
      </c>
      <c r="Q111">
        <v>163.7</v>
      </c>
    </row>
    <row r="112" spans="1:17" ht="12.75">
      <c r="A112" t="s">
        <v>106</v>
      </c>
      <c r="B112">
        <v>2</v>
      </c>
      <c r="C112">
        <v>17</v>
      </c>
      <c r="D112">
        <v>31</v>
      </c>
      <c r="E112">
        <v>54.8</v>
      </c>
      <c r="F112">
        <v>14</v>
      </c>
      <c r="G112">
        <v>14</v>
      </c>
      <c r="H112">
        <v>100</v>
      </c>
      <c r="I112">
        <v>3</v>
      </c>
      <c r="J112">
        <v>13</v>
      </c>
      <c r="K112">
        <v>11</v>
      </c>
      <c r="L112">
        <v>4</v>
      </c>
      <c r="M112">
        <v>2.75</v>
      </c>
      <c r="N112">
        <v>3</v>
      </c>
      <c r="O112">
        <v>2</v>
      </c>
      <c r="P112">
        <v>51</v>
      </c>
      <c r="Q112">
        <v>147.2</v>
      </c>
    </row>
    <row r="113" spans="1:17" ht="12.75">
      <c r="A113" t="s">
        <v>107</v>
      </c>
      <c r="B113">
        <v>4</v>
      </c>
      <c r="C113">
        <v>13</v>
      </c>
      <c r="D113">
        <v>35</v>
      </c>
      <c r="E113">
        <v>37.1</v>
      </c>
      <c r="F113">
        <v>9</v>
      </c>
      <c r="G113">
        <v>10</v>
      </c>
      <c r="H113">
        <v>90</v>
      </c>
      <c r="I113">
        <v>5</v>
      </c>
      <c r="J113">
        <v>16</v>
      </c>
      <c r="K113">
        <v>10</v>
      </c>
      <c r="L113">
        <v>1</v>
      </c>
      <c r="M113">
        <v>10</v>
      </c>
      <c r="N113">
        <v>1</v>
      </c>
      <c r="O113">
        <v>4</v>
      </c>
      <c r="P113">
        <v>40</v>
      </c>
      <c r="Q113">
        <v>142</v>
      </c>
    </row>
    <row r="114" spans="1:17" ht="12.75">
      <c r="A114" t="s">
        <v>108</v>
      </c>
      <c r="B114">
        <v>3</v>
      </c>
      <c r="C114">
        <v>16</v>
      </c>
      <c r="D114">
        <v>32</v>
      </c>
      <c r="E114">
        <v>50</v>
      </c>
      <c r="F114">
        <v>15</v>
      </c>
      <c r="G114">
        <v>17</v>
      </c>
      <c r="H114">
        <v>88.2</v>
      </c>
      <c r="I114">
        <v>0</v>
      </c>
      <c r="J114">
        <v>30</v>
      </c>
      <c r="K114">
        <v>4</v>
      </c>
      <c r="L114">
        <v>8</v>
      </c>
      <c r="M114">
        <v>0.5</v>
      </c>
      <c r="N114">
        <v>1</v>
      </c>
      <c r="O114">
        <v>2</v>
      </c>
      <c r="P114">
        <v>47</v>
      </c>
      <c r="Q114">
        <v>126.2</v>
      </c>
    </row>
    <row r="115" spans="1:17" ht="12.75">
      <c r="A115" t="s">
        <v>109</v>
      </c>
      <c r="B115">
        <v>5</v>
      </c>
      <c r="C115">
        <v>14</v>
      </c>
      <c r="D115">
        <v>34</v>
      </c>
      <c r="E115">
        <v>41.2</v>
      </c>
      <c r="F115">
        <v>1</v>
      </c>
      <c r="G115">
        <v>2</v>
      </c>
      <c r="H115">
        <v>50</v>
      </c>
      <c r="I115">
        <v>5</v>
      </c>
      <c r="J115">
        <v>7</v>
      </c>
      <c r="K115">
        <v>7</v>
      </c>
      <c r="L115">
        <v>7</v>
      </c>
      <c r="M115">
        <v>1</v>
      </c>
      <c r="N115">
        <v>1</v>
      </c>
      <c r="O115">
        <v>6</v>
      </c>
      <c r="P115">
        <v>34</v>
      </c>
      <c r="Q115">
        <v>120.4</v>
      </c>
    </row>
    <row r="116" spans="1:17" ht="12.75">
      <c r="A116" t="s">
        <v>110</v>
      </c>
      <c r="B116">
        <v>4</v>
      </c>
      <c r="C116">
        <v>1</v>
      </c>
      <c r="D116">
        <v>5</v>
      </c>
      <c r="E116">
        <v>20</v>
      </c>
      <c r="F116">
        <v>4</v>
      </c>
      <c r="G116">
        <v>7</v>
      </c>
      <c r="H116">
        <v>57.1</v>
      </c>
      <c r="I116">
        <v>0</v>
      </c>
      <c r="J116">
        <v>16</v>
      </c>
      <c r="K116">
        <v>3</v>
      </c>
      <c r="L116">
        <v>2</v>
      </c>
      <c r="M116">
        <v>1.5</v>
      </c>
      <c r="N116">
        <v>2</v>
      </c>
      <c r="O116">
        <v>2</v>
      </c>
      <c r="P116">
        <v>6</v>
      </c>
      <c r="Q116">
        <v>64.2</v>
      </c>
    </row>
    <row r="117" ht="12.75">
      <c r="A117" t="s">
        <v>197</v>
      </c>
    </row>
    <row r="118" spans="1:17" ht="12.75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9</v>
      </c>
      <c r="K118" t="s">
        <v>10</v>
      </c>
      <c r="L118" t="s">
        <v>11</v>
      </c>
      <c r="M118" t="s">
        <v>12</v>
      </c>
      <c r="N118" t="s">
        <v>13</v>
      </c>
      <c r="O118" t="s">
        <v>14</v>
      </c>
      <c r="P118" t="s">
        <v>15</v>
      </c>
      <c r="Q118" t="s">
        <v>16</v>
      </c>
    </row>
    <row r="119" spans="1:17" ht="12.75">
      <c r="A119" t="s">
        <v>111</v>
      </c>
      <c r="B119">
        <v>4</v>
      </c>
      <c r="C119">
        <v>26</v>
      </c>
      <c r="D119">
        <v>54</v>
      </c>
      <c r="E119">
        <v>48.1</v>
      </c>
      <c r="F119">
        <v>19</v>
      </c>
      <c r="G119">
        <v>24</v>
      </c>
      <c r="H119">
        <v>79.2</v>
      </c>
      <c r="I119">
        <v>0</v>
      </c>
      <c r="J119">
        <v>38</v>
      </c>
      <c r="K119">
        <v>11</v>
      </c>
      <c r="L119">
        <v>13</v>
      </c>
      <c r="M119">
        <v>0.846</v>
      </c>
      <c r="N119">
        <v>8</v>
      </c>
      <c r="O119">
        <v>3</v>
      </c>
      <c r="P119">
        <v>71</v>
      </c>
      <c r="Q119">
        <v>235.2</v>
      </c>
    </row>
    <row r="120" spans="1:17" ht="12.75">
      <c r="A120" t="s">
        <v>112</v>
      </c>
      <c r="B120">
        <v>4</v>
      </c>
      <c r="C120">
        <v>15</v>
      </c>
      <c r="D120">
        <v>37</v>
      </c>
      <c r="E120">
        <v>40.5</v>
      </c>
      <c r="F120">
        <v>12</v>
      </c>
      <c r="G120">
        <v>15</v>
      </c>
      <c r="H120">
        <v>80</v>
      </c>
      <c r="I120">
        <v>5</v>
      </c>
      <c r="J120">
        <v>10</v>
      </c>
      <c r="K120">
        <v>16</v>
      </c>
      <c r="L120">
        <v>7</v>
      </c>
      <c r="M120">
        <v>2.286</v>
      </c>
      <c r="N120">
        <v>0</v>
      </c>
      <c r="O120">
        <v>8</v>
      </c>
      <c r="P120">
        <v>47</v>
      </c>
      <c r="Q120">
        <v>168.1</v>
      </c>
    </row>
    <row r="121" spans="1:17" ht="12.75">
      <c r="A121" t="s">
        <v>113</v>
      </c>
      <c r="B121">
        <v>4</v>
      </c>
      <c r="C121">
        <v>23</v>
      </c>
      <c r="D121">
        <v>59</v>
      </c>
      <c r="E121">
        <v>39</v>
      </c>
      <c r="F121">
        <v>15</v>
      </c>
      <c r="G121">
        <v>26</v>
      </c>
      <c r="H121">
        <v>57.7</v>
      </c>
      <c r="I121">
        <v>0</v>
      </c>
      <c r="J121">
        <v>40</v>
      </c>
      <c r="K121">
        <v>5</v>
      </c>
      <c r="L121">
        <v>10</v>
      </c>
      <c r="M121">
        <v>0.5</v>
      </c>
      <c r="N121">
        <v>1</v>
      </c>
      <c r="O121">
        <v>3</v>
      </c>
      <c r="P121">
        <v>61</v>
      </c>
      <c r="Q121">
        <v>165</v>
      </c>
    </row>
    <row r="122" spans="1:17" ht="12.75">
      <c r="A122" t="s">
        <v>114</v>
      </c>
      <c r="B122">
        <v>3</v>
      </c>
      <c r="C122">
        <v>13</v>
      </c>
      <c r="D122">
        <v>37</v>
      </c>
      <c r="E122">
        <v>35.1</v>
      </c>
      <c r="F122">
        <v>7</v>
      </c>
      <c r="G122">
        <v>7</v>
      </c>
      <c r="H122">
        <v>100</v>
      </c>
      <c r="I122">
        <v>7</v>
      </c>
      <c r="J122">
        <v>15</v>
      </c>
      <c r="K122">
        <v>16</v>
      </c>
      <c r="L122">
        <v>7</v>
      </c>
      <c r="M122">
        <v>2.286</v>
      </c>
      <c r="N122">
        <v>0</v>
      </c>
      <c r="O122">
        <v>5</v>
      </c>
      <c r="P122">
        <v>40</v>
      </c>
      <c r="Q122">
        <v>164.2</v>
      </c>
    </row>
    <row r="123" spans="1:17" ht="12.75">
      <c r="A123" t="s">
        <v>115</v>
      </c>
      <c r="B123">
        <v>4</v>
      </c>
      <c r="C123">
        <v>22</v>
      </c>
      <c r="D123">
        <v>44</v>
      </c>
      <c r="E123">
        <v>50</v>
      </c>
      <c r="F123">
        <v>8</v>
      </c>
      <c r="G123">
        <v>9</v>
      </c>
      <c r="H123">
        <v>88.9</v>
      </c>
      <c r="I123">
        <v>3</v>
      </c>
      <c r="J123">
        <v>18</v>
      </c>
      <c r="K123">
        <v>8</v>
      </c>
      <c r="L123">
        <v>6</v>
      </c>
      <c r="M123">
        <v>1.333</v>
      </c>
      <c r="N123">
        <v>1</v>
      </c>
      <c r="O123">
        <v>5</v>
      </c>
      <c r="P123">
        <v>55</v>
      </c>
      <c r="Q123">
        <v>151</v>
      </c>
    </row>
    <row r="124" spans="1:17" ht="12.75">
      <c r="A124" t="s">
        <v>116</v>
      </c>
      <c r="B124">
        <v>3</v>
      </c>
      <c r="C124">
        <v>23</v>
      </c>
      <c r="D124">
        <v>45</v>
      </c>
      <c r="E124">
        <v>51.1</v>
      </c>
      <c r="F124">
        <v>25</v>
      </c>
      <c r="G124">
        <v>30</v>
      </c>
      <c r="H124">
        <v>83.3</v>
      </c>
      <c r="I124">
        <v>0</v>
      </c>
      <c r="J124">
        <v>23</v>
      </c>
      <c r="K124">
        <v>2</v>
      </c>
      <c r="L124">
        <v>7</v>
      </c>
      <c r="M124">
        <v>0.286</v>
      </c>
      <c r="N124">
        <v>4</v>
      </c>
      <c r="O124">
        <v>0</v>
      </c>
      <c r="P124">
        <v>71</v>
      </c>
      <c r="Q124">
        <v>143.4</v>
      </c>
    </row>
    <row r="125" spans="1:17" ht="12.75">
      <c r="A125" t="s">
        <v>117</v>
      </c>
      <c r="B125">
        <v>3</v>
      </c>
      <c r="C125">
        <v>15</v>
      </c>
      <c r="D125">
        <v>36</v>
      </c>
      <c r="E125">
        <v>41.7</v>
      </c>
      <c r="F125">
        <v>8</v>
      </c>
      <c r="G125">
        <v>9</v>
      </c>
      <c r="H125">
        <v>88.9</v>
      </c>
      <c r="I125">
        <v>1</v>
      </c>
      <c r="J125">
        <v>15</v>
      </c>
      <c r="K125">
        <v>7</v>
      </c>
      <c r="L125">
        <v>7</v>
      </c>
      <c r="M125">
        <v>1</v>
      </c>
      <c r="N125">
        <v>2</v>
      </c>
      <c r="O125">
        <v>3</v>
      </c>
      <c r="P125">
        <v>39</v>
      </c>
      <c r="Q125">
        <v>116.5</v>
      </c>
    </row>
    <row r="126" spans="1:17" ht="12.75">
      <c r="A126" t="s">
        <v>118</v>
      </c>
      <c r="B126">
        <v>4</v>
      </c>
      <c r="C126">
        <v>20</v>
      </c>
      <c r="D126">
        <v>46</v>
      </c>
      <c r="E126">
        <v>43.5</v>
      </c>
      <c r="F126">
        <v>3</v>
      </c>
      <c r="G126">
        <v>4</v>
      </c>
      <c r="H126">
        <v>75</v>
      </c>
      <c r="I126">
        <v>1</v>
      </c>
      <c r="J126">
        <v>12</v>
      </c>
      <c r="K126">
        <v>3</v>
      </c>
      <c r="L126">
        <v>2</v>
      </c>
      <c r="M126">
        <v>1.5</v>
      </c>
      <c r="N126">
        <v>1</v>
      </c>
      <c r="O126">
        <v>1</v>
      </c>
      <c r="P126">
        <v>44</v>
      </c>
      <c r="Q126">
        <v>89</v>
      </c>
    </row>
    <row r="127" ht="12.75">
      <c r="A127" t="s">
        <v>198</v>
      </c>
    </row>
    <row r="128" spans="1:17" ht="12.7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  <c r="H128" t="s">
        <v>7</v>
      </c>
      <c r="I128" t="s">
        <v>8</v>
      </c>
      <c r="J128" t="s">
        <v>9</v>
      </c>
      <c r="K128" t="s">
        <v>10</v>
      </c>
      <c r="L128" t="s">
        <v>11</v>
      </c>
      <c r="M128" t="s">
        <v>12</v>
      </c>
      <c r="N128" t="s">
        <v>13</v>
      </c>
      <c r="O128" t="s">
        <v>14</v>
      </c>
      <c r="P128" t="s">
        <v>15</v>
      </c>
      <c r="Q128" t="s">
        <v>16</v>
      </c>
    </row>
    <row r="129" spans="1:17" ht="12.75">
      <c r="A129" t="s">
        <v>119</v>
      </c>
      <c r="B129">
        <v>3</v>
      </c>
      <c r="C129">
        <v>12</v>
      </c>
      <c r="D129">
        <v>28</v>
      </c>
      <c r="E129">
        <v>42.9</v>
      </c>
      <c r="F129">
        <v>8</v>
      </c>
      <c r="G129">
        <v>9</v>
      </c>
      <c r="H129">
        <v>88.9</v>
      </c>
      <c r="I129">
        <v>0</v>
      </c>
      <c r="J129">
        <v>40</v>
      </c>
      <c r="K129">
        <v>4</v>
      </c>
      <c r="L129">
        <v>4</v>
      </c>
      <c r="M129">
        <v>1</v>
      </c>
      <c r="N129">
        <v>7</v>
      </c>
      <c r="O129">
        <v>4</v>
      </c>
      <c r="P129">
        <v>32</v>
      </c>
      <c r="Q129">
        <v>175.7</v>
      </c>
    </row>
    <row r="130" spans="1:17" ht="12.75">
      <c r="A130" t="s">
        <v>120</v>
      </c>
      <c r="B130">
        <v>3</v>
      </c>
      <c r="C130">
        <v>16</v>
      </c>
      <c r="D130">
        <v>31</v>
      </c>
      <c r="E130">
        <v>51.6</v>
      </c>
      <c r="F130">
        <v>3</v>
      </c>
      <c r="G130">
        <v>4</v>
      </c>
      <c r="H130">
        <v>75</v>
      </c>
      <c r="I130">
        <v>2</v>
      </c>
      <c r="J130">
        <v>13</v>
      </c>
      <c r="K130">
        <v>7</v>
      </c>
      <c r="L130">
        <v>8</v>
      </c>
      <c r="M130">
        <v>0.875</v>
      </c>
      <c r="N130">
        <v>0</v>
      </c>
      <c r="O130">
        <v>5</v>
      </c>
      <c r="P130">
        <v>37</v>
      </c>
      <c r="Q130">
        <v>110.7</v>
      </c>
    </row>
    <row r="131" spans="1:17" ht="12.75">
      <c r="A131" t="s">
        <v>121</v>
      </c>
      <c r="B131">
        <v>2</v>
      </c>
      <c r="C131">
        <v>9</v>
      </c>
      <c r="D131">
        <v>26</v>
      </c>
      <c r="E131">
        <v>34.6</v>
      </c>
      <c r="F131">
        <v>10</v>
      </c>
      <c r="G131">
        <v>16</v>
      </c>
      <c r="H131">
        <v>62.5</v>
      </c>
      <c r="I131">
        <v>2</v>
      </c>
      <c r="J131">
        <v>13</v>
      </c>
      <c r="K131">
        <v>9</v>
      </c>
      <c r="L131">
        <v>9</v>
      </c>
      <c r="M131">
        <v>1</v>
      </c>
      <c r="N131">
        <v>0</v>
      </c>
      <c r="O131">
        <v>5</v>
      </c>
      <c r="P131">
        <v>30</v>
      </c>
      <c r="Q131">
        <v>109.8</v>
      </c>
    </row>
    <row r="132" spans="1:17" ht="12.75">
      <c r="A132" t="s">
        <v>122</v>
      </c>
      <c r="B132">
        <v>3</v>
      </c>
      <c r="C132">
        <v>9</v>
      </c>
      <c r="D132">
        <v>21</v>
      </c>
      <c r="E132">
        <v>42.9</v>
      </c>
      <c r="F132">
        <v>3</v>
      </c>
      <c r="G132">
        <v>3</v>
      </c>
      <c r="H132">
        <v>100</v>
      </c>
      <c r="I132">
        <v>5</v>
      </c>
      <c r="J132">
        <v>8</v>
      </c>
      <c r="K132">
        <v>9</v>
      </c>
      <c r="L132">
        <v>2</v>
      </c>
      <c r="M132">
        <v>4.5</v>
      </c>
      <c r="N132">
        <v>2</v>
      </c>
      <c r="O132">
        <v>0</v>
      </c>
      <c r="P132">
        <v>26</v>
      </c>
      <c r="Q132">
        <v>100</v>
      </c>
    </row>
    <row r="133" spans="1:17" ht="12.75">
      <c r="A133" t="s">
        <v>123</v>
      </c>
      <c r="B133">
        <v>2</v>
      </c>
      <c r="C133">
        <v>9</v>
      </c>
      <c r="D133">
        <v>20</v>
      </c>
      <c r="E133">
        <v>45</v>
      </c>
      <c r="F133">
        <v>1</v>
      </c>
      <c r="G133">
        <v>2</v>
      </c>
      <c r="H133">
        <v>50</v>
      </c>
      <c r="I133">
        <v>4</v>
      </c>
      <c r="J133">
        <v>10</v>
      </c>
      <c r="K133">
        <v>7</v>
      </c>
      <c r="L133">
        <v>3</v>
      </c>
      <c r="M133">
        <v>2.333</v>
      </c>
      <c r="N133">
        <v>1</v>
      </c>
      <c r="O133">
        <v>1</v>
      </c>
      <c r="P133">
        <v>23</v>
      </c>
      <c r="Q133">
        <v>88.2</v>
      </c>
    </row>
    <row r="134" spans="1:17" ht="12.75">
      <c r="A134" t="s">
        <v>124</v>
      </c>
      <c r="B134">
        <v>3</v>
      </c>
      <c r="C134">
        <v>5</v>
      </c>
      <c r="D134">
        <v>19</v>
      </c>
      <c r="E134">
        <v>26.3</v>
      </c>
      <c r="F134">
        <v>3</v>
      </c>
      <c r="G134">
        <v>4</v>
      </c>
      <c r="H134">
        <v>75</v>
      </c>
      <c r="I134">
        <v>0</v>
      </c>
      <c r="J134">
        <v>19</v>
      </c>
      <c r="K134">
        <v>7</v>
      </c>
      <c r="L134">
        <v>2</v>
      </c>
      <c r="M134">
        <v>3.5</v>
      </c>
      <c r="N134">
        <v>0</v>
      </c>
      <c r="O134">
        <v>2</v>
      </c>
      <c r="P134">
        <v>13</v>
      </c>
      <c r="Q134">
        <v>75.4</v>
      </c>
    </row>
    <row r="135" spans="1:17" ht="12.75">
      <c r="A135" t="s">
        <v>125</v>
      </c>
      <c r="B135">
        <v>3</v>
      </c>
      <c r="C135">
        <v>7</v>
      </c>
      <c r="D135">
        <v>11</v>
      </c>
      <c r="E135">
        <v>63.6</v>
      </c>
      <c r="F135">
        <v>0</v>
      </c>
      <c r="G135">
        <v>0</v>
      </c>
      <c r="H135">
        <v>0</v>
      </c>
      <c r="I135">
        <v>0</v>
      </c>
      <c r="J135">
        <v>11</v>
      </c>
      <c r="K135">
        <v>2</v>
      </c>
      <c r="L135">
        <v>6</v>
      </c>
      <c r="M135">
        <v>0.333</v>
      </c>
      <c r="N135">
        <v>4</v>
      </c>
      <c r="O135">
        <v>2</v>
      </c>
      <c r="P135">
        <v>14</v>
      </c>
      <c r="Q135">
        <v>73.7</v>
      </c>
    </row>
    <row r="136" spans="1:17" ht="12.75">
      <c r="A136" t="s">
        <v>126</v>
      </c>
      <c r="B136">
        <v>2</v>
      </c>
      <c r="C136">
        <v>8</v>
      </c>
      <c r="D136">
        <v>17</v>
      </c>
      <c r="E136">
        <v>47.1</v>
      </c>
      <c r="F136">
        <v>15</v>
      </c>
      <c r="G136">
        <v>15</v>
      </c>
      <c r="H136">
        <v>100</v>
      </c>
      <c r="I136">
        <v>2</v>
      </c>
      <c r="J136">
        <v>4</v>
      </c>
      <c r="K136">
        <v>1</v>
      </c>
      <c r="L136">
        <v>3</v>
      </c>
      <c r="M136">
        <v>0.333</v>
      </c>
      <c r="N136">
        <v>2</v>
      </c>
      <c r="O136">
        <v>1</v>
      </c>
      <c r="P136">
        <v>33</v>
      </c>
      <c r="Q136">
        <v>68.8</v>
      </c>
    </row>
    <row r="137" ht="12.75">
      <c r="A137" t="s">
        <v>199</v>
      </c>
    </row>
    <row r="138" spans="1:17" ht="12.75">
      <c r="A138" t="s">
        <v>0</v>
      </c>
      <c r="B138" t="s">
        <v>1</v>
      </c>
      <c r="C138" t="s">
        <v>2</v>
      </c>
      <c r="D138" t="s">
        <v>3</v>
      </c>
      <c r="E138" t="s">
        <v>4</v>
      </c>
      <c r="F138" t="s">
        <v>5</v>
      </c>
      <c r="G138" t="s">
        <v>6</v>
      </c>
      <c r="H138" t="s">
        <v>7</v>
      </c>
      <c r="I138" t="s">
        <v>8</v>
      </c>
      <c r="J138" t="s">
        <v>9</v>
      </c>
      <c r="K138" t="s">
        <v>10</v>
      </c>
      <c r="L138" t="s">
        <v>11</v>
      </c>
      <c r="M138" t="s">
        <v>12</v>
      </c>
      <c r="N138" t="s">
        <v>13</v>
      </c>
      <c r="O138" t="s">
        <v>14</v>
      </c>
      <c r="P138" t="s">
        <v>15</v>
      </c>
      <c r="Q138" t="s">
        <v>16</v>
      </c>
    </row>
    <row r="139" spans="1:17" ht="12.75">
      <c r="A139" t="s">
        <v>127</v>
      </c>
      <c r="B139">
        <v>4</v>
      </c>
      <c r="C139">
        <v>29</v>
      </c>
      <c r="D139">
        <v>48</v>
      </c>
      <c r="E139">
        <v>60.4</v>
      </c>
      <c r="F139">
        <v>18</v>
      </c>
      <c r="G139">
        <v>23</v>
      </c>
      <c r="H139">
        <v>78.3</v>
      </c>
      <c r="I139">
        <v>2</v>
      </c>
      <c r="J139">
        <v>37</v>
      </c>
      <c r="K139">
        <v>12</v>
      </c>
      <c r="L139">
        <v>2</v>
      </c>
      <c r="M139">
        <v>6</v>
      </c>
      <c r="N139">
        <v>5</v>
      </c>
      <c r="O139">
        <v>4</v>
      </c>
      <c r="P139">
        <v>78</v>
      </c>
      <c r="Q139">
        <v>236.2</v>
      </c>
    </row>
    <row r="140" spans="1:17" ht="12.75">
      <c r="A140" t="s">
        <v>128</v>
      </c>
      <c r="B140">
        <v>4</v>
      </c>
      <c r="C140">
        <v>26</v>
      </c>
      <c r="D140">
        <v>48</v>
      </c>
      <c r="E140">
        <v>54.2</v>
      </c>
      <c r="F140">
        <v>15</v>
      </c>
      <c r="G140">
        <v>23</v>
      </c>
      <c r="H140">
        <v>65.2</v>
      </c>
      <c r="I140">
        <v>0</v>
      </c>
      <c r="J140">
        <v>31</v>
      </c>
      <c r="K140">
        <v>8</v>
      </c>
      <c r="L140">
        <v>12</v>
      </c>
      <c r="M140">
        <v>0.667</v>
      </c>
      <c r="N140">
        <v>4</v>
      </c>
      <c r="O140">
        <v>2</v>
      </c>
      <c r="P140">
        <v>67</v>
      </c>
      <c r="Q140">
        <v>179.7</v>
      </c>
    </row>
    <row r="141" spans="1:17" ht="12.75">
      <c r="A141" t="s">
        <v>129</v>
      </c>
      <c r="B141">
        <v>2</v>
      </c>
      <c r="C141">
        <v>16</v>
      </c>
      <c r="D141">
        <v>40</v>
      </c>
      <c r="E141">
        <v>40</v>
      </c>
      <c r="F141">
        <v>10</v>
      </c>
      <c r="G141">
        <v>21</v>
      </c>
      <c r="H141">
        <v>47.6</v>
      </c>
      <c r="I141">
        <v>0</v>
      </c>
      <c r="J141">
        <v>27</v>
      </c>
      <c r="K141">
        <v>17</v>
      </c>
      <c r="L141">
        <v>5</v>
      </c>
      <c r="M141">
        <v>3.4</v>
      </c>
      <c r="N141">
        <v>1</v>
      </c>
      <c r="O141">
        <v>6</v>
      </c>
      <c r="P141">
        <v>42</v>
      </c>
      <c r="Q141">
        <v>172.7</v>
      </c>
    </row>
    <row r="142" spans="1:17" ht="12.75">
      <c r="A142" t="s">
        <v>130</v>
      </c>
      <c r="B142">
        <v>3</v>
      </c>
      <c r="C142">
        <v>20</v>
      </c>
      <c r="D142">
        <v>49</v>
      </c>
      <c r="E142">
        <v>40.8</v>
      </c>
      <c r="F142">
        <v>26</v>
      </c>
      <c r="G142">
        <v>34</v>
      </c>
      <c r="H142">
        <v>76.5</v>
      </c>
      <c r="I142">
        <v>3</v>
      </c>
      <c r="J142">
        <v>27</v>
      </c>
      <c r="K142">
        <v>9</v>
      </c>
      <c r="L142">
        <v>15</v>
      </c>
      <c r="M142">
        <v>0.6</v>
      </c>
      <c r="N142">
        <v>1</v>
      </c>
      <c r="O142">
        <v>2</v>
      </c>
      <c r="P142">
        <v>69</v>
      </c>
      <c r="Q142">
        <v>170.6</v>
      </c>
    </row>
    <row r="143" spans="1:17" ht="12.75">
      <c r="A143" t="s">
        <v>131</v>
      </c>
      <c r="B143">
        <v>4</v>
      </c>
      <c r="C143">
        <v>21</v>
      </c>
      <c r="D143">
        <v>43</v>
      </c>
      <c r="E143">
        <v>48.8</v>
      </c>
      <c r="F143">
        <v>8</v>
      </c>
      <c r="G143">
        <v>11</v>
      </c>
      <c r="H143">
        <v>72.7</v>
      </c>
      <c r="I143">
        <v>2</v>
      </c>
      <c r="J143">
        <v>23</v>
      </c>
      <c r="K143">
        <v>14</v>
      </c>
      <c r="L143">
        <v>9</v>
      </c>
      <c r="M143">
        <v>1.556</v>
      </c>
      <c r="N143">
        <v>0</v>
      </c>
      <c r="O143">
        <v>4</v>
      </c>
      <c r="P143">
        <v>52</v>
      </c>
      <c r="Q143">
        <v>159.6</v>
      </c>
    </row>
    <row r="144" spans="1:17" ht="12.75">
      <c r="A144" t="s">
        <v>132</v>
      </c>
      <c r="B144">
        <v>4</v>
      </c>
      <c r="C144">
        <v>13</v>
      </c>
      <c r="D144">
        <v>43</v>
      </c>
      <c r="E144">
        <v>30.2</v>
      </c>
      <c r="F144">
        <v>16</v>
      </c>
      <c r="G144">
        <v>20</v>
      </c>
      <c r="H144">
        <v>80</v>
      </c>
      <c r="I144">
        <v>0</v>
      </c>
      <c r="J144">
        <v>23</v>
      </c>
      <c r="K144">
        <v>9</v>
      </c>
      <c r="L144">
        <v>5</v>
      </c>
      <c r="M144">
        <v>1.8</v>
      </c>
      <c r="N144">
        <v>0</v>
      </c>
      <c r="O144">
        <v>5</v>
      </c>
      <c r="P144">
        <v>42</v>
      </c>
      <c r="Q144">
        <v>131.1</v>
      </c>
    </row>
    <row r="145" spans="1:17" ht="12.75">
      <c r="A145" t="s">
        <v>133</v>
      </c>
      <c r="B145">
        <v>4</v>
      </c>
      <c r="C145">
        <v>13</v>
      </c>
      <c r="D145">
        <v>40</v>
      </c>
      <c r="E145">
        <v>32.5</v>
      </c>
      <c r="F145">
        <v>8</v>
      </c>
      <c r="G145">
        <v>8</v>
      </c>
      <c r="H145">
        <v>100</v>
      </c>
      <c r="I145">
        <v>1</v>
      </c>
      <c r="J145">
        <v>13</v>
      </c>
      <c r="K145">
        <v>9</v>
      </c>
      <c r="L145">
        <v>9</v>
      </c>
      <c r="M145">
        <v>1</v>
      </c>
      <c r="N145">
        <v>3</v>
      </c>
      <c r="O145">
        <v>5</v>
      </c>
      <c r="P145">
        <v>35</v>
      </c>
      <c r="Q145">
        <v>130.4</v>
      </c>
    </row>
    <row r="146" spans="1:17" ht="12.75">
      <c r="A146" t="s">
        <v>134</v>
      </c>
      <c r="B146">
        <v>2</v>
      </c>
      <c r="C146">
        <v>11</v>
      </c>
      <c r="D146">
        <v>21</v>
      </c>
      <c r="E146">
        <v>52.4</v>
      </c>
      <c r="F146">
        <v>3</v>
      </c>
      <c r="G146">
        <v>3</v>
      </c>
      <c r="H146">
        <v>100</v>
      </c>
      <c r="I146">
        <v>1</v>
      </c>
      <c r="J146">
        <v>9</v>
      </c>
      <c r="K146">
        <v>12</v>
      </c>
      <c r="L146">
        <v>2</v>
      </c>
      <c r="M146">
        <v>6</v>
      </c>
      <c r="N146">
        <v>0</v>
      </c>
      <c r="O146">
        <v>1</v>
      </c>
      <c r="P146">
        <v>26</v>
      </c>
      <c r="Q146">
        <v>86.1</v>
      </c>
    </row>
    <row r="147" spans="1:17" ht="12.75">
      <c r="A147" t="s">
        <v>135</v>
      </c>
      <c r="B147">
        <v>1</v>
      </c>
      <c r="C147">
        <v>2</v>
      </c>
      <c r="D147">
        <v>4</v>
      </c>
      <c r="E147">
        <v>50</v>
      </c>
      <c r="F147">
        <v>2</v>
      </c>
      <c r="G147">
        <v>2</v>
      </c>
      <c r="H147">
        <v>100</v>
      </c>
      <c r="I147">
        <v>0</v>
      </c>
      <c r="J147">
        <v>6</v>
      </c>
      <c r="K147">
        <v>1</v>
      </c>
      <c r="L147">
        <v>0</v>
      </c>
      <c r="M147">
        <v>0</v>
      </c>
      <c r="N147">
        <v>3</v>
      </c>
      <c r="O147">
        <v>2</v>
      </c>
      <c r="P147">
        <v>6</v>
      </c>
      <c r="Q147">
        <v>47.6</v>
      </c>
    </row>
    <row r="148" ht="12.75">
      <c r="A148" t="s">
        <v>200</v>
      </c>
    </row>
    <row r="149" spans="1:17" ht="12.75">
      <c r="A149" t="s">
        <v>0</v>
      </c>
      <c r="B149" t="s">
        <v>1</v>
      </c>
      <c r="C149" t="s">
        <v>2</v>
      </c>
      <c r="D149" t="s">
        <v>3</v>
      </c>
      <c r="E149" t="s">
        <v>4</v>
      </c>
      <c r="F149" t="s">
        <v>5</v>
      </c>
      <c r="G149" t="s">
        <v>6</v>
      </c>
      <c r="H149" t="s">
        <v>7</v>
      </c>
      <c r="I149" t="s">
        <v>8</v>
      </c>
      <c r="J149" t="s">
        <v>9</v>
      </c>
      <c r="K149" t="s">
        <v>10</v>
      </c>
      <c r="L149" t="s">
        <v>11</v>
      </c>
      <c r="M149" t="s">
        <v>12</v>
      </c>
      <c r="N149" t="s">
        <v>13</v>
      </c>
      <c r="O149" t="s">
        <v>14</v>
      </c>
      <c r="P149" t="s">
        <v>15</v>
      </c>
      <c r="Q149" t="s">
        <v>16</v>
      </c>
    </row>
    <row r="150" spans="1:17" ht="12.75">
      <c r="A150" t="s">
        <v>136</v>
      </c>
      <c r="B150">
        <v>4</v>
      </c>
      <c r="C150">
        <v>38</v>
      </c>
      <c r="D150">
        <v>71</v>
      </c>
      <c r="E150">
        <v>53.5</v>
      </c>
      <c r="F150">
        <v>23</v>
      </c>
      <c r="G150">
        <v>26</v>
      </c>
      <c r="H150">
        <v>88.5</v>
      </c>
      <c r="I150">
        <v>14</v>
      </c>
      <c r="J150">
        <v>21</v>
      </c>
      <c r="K150">
        <v>17</v>
      </c>
      <c r="L150">
        <v>9</v>
      </c>
      <c r="M150">
        <v>1.889</v>
      </c>
      <c r="N150">
        <v>0</v>
      </c>
      <c r="O150">
        <v>5</v>
      </c>
      <c r="P150">
        <v>113</v>
      </c>
      <c r="Q150">
        <v>279.4</v>
      </c>
    </row>
    <row r="151" spans="1:17" ht="12.75">
      <c r="A151" t="s">
        <v>137</v>
      </c>
      <c r="B151">
        <v>4</v>
      </c>
      <c r="C151">
        <v>29</v>
      </c>
      <c r="D151">
        <v>63</v>
      </c>
      <c r="E151">
        <v>46</v>
      </c>
      <c r="F151">
        <v>12</v>
      </c>
      <c r="G151">
        <v>15</v>
      </c>
      <c r="H151">
        <v>80</v>
      </c>
      <c r="I151">
        <v>0</v>
      </c>
      <c r="J151">
        <v>37</v>
      </c>
      <c r="K151">
        <v>23</v>
      </c>
      <c r="L151">
        <v>5</v>
      </c>
      <c r="M151">
        <v>4.6</v>
      </c>
      <c r="N151">
        <v>6</v>
      </c>
      <c r="O151">
        <v>2</v>
      </c>
      <c r="P151">
        <v>70</v>
      </c>
      <c r="Q151">
        <v>250.9</v>
      </c>
    </row>
    <row r="152" spans="1:17" ht="12.75">
      <c r="A152" t="s">
        <v>138</v>
      </c>
      <c r="B152">
        <v>4</v>
      </c>
      <c r="C152">
        <v>13</v>
      </c>
      <c r="D152">
        <v>28</v>
      </c>
      <c r="E152">
        <v>46.4</v>
      </c>
      <c r="F152">
        <v>7</v>
      </c>
      <c r="G152">
        <v>15</v>
      </c>
      <c r="H152">
        <v>46.7</v>
      </c>
      <c r="I152">
        <v>0</v>
      </c>
      <c r="J152">
        <v>50</v>
      </c>
      <c r="K152">
        <v>4</v>
      </c>
      <c r="L152">
        <v>10</v>
      </c>
      <c r="M152">
        <v>0.4</v>
      </c>
      <c r="N152">
        <v>6</v>
      </c>
      <c r="O152">
        <v>1</v>
      </c>
      <c r="P152">
        <v>33</v>
      </c>
      <c r="Q152">
        <v>174.1</v>
      </c>
    </row>
    <row r="153" spans="1:17" ht="12.75">
      <c r="A153" t="s">
        <v>139</v>
      </c>
      <c r="B153">
        <v>3</v>
      </c>
      <c r="C153">
        <v>13</v>
      </c>
      <c r="D153">
        <v>39</v>
      </c>
      <c r="E153">
        <v>33.3</v>
      </c>
      <c r="F153">
        <v>5</v>
      </c>
      <c r="G153">
        <v>6</v>
      </c>
      <c r="H153">
        <v>83.3</v>
      </c>
      <c r="I153">
        <v>8</v>
      </c>
      <c r="J153">
        <v>22</v>
      </c>
      <c r="K153">
        <v>7</v>
      </c>
      <c r="L153">
        <v>2</v>
      </c>
      <c r="M153">
        <v>3.5</v>
      </c>
      <c r="N153">
        <v>1</v>
      </c>
      <c r="O153">
        <v>4</v>
      </c>
      <c r="P153">
        <v>39</v>
      </c>
      <c r="Q153">
        <v>154.2</v>
      </c>
    </row>
    <row r="154" spans="1:17" ht="12.75">
      <c r="A154" t="s">
        <v>140</v>
      </c>
      <c r="B154">
        <v>4</v>
      </c>
      <c r="C154">
        <v>18</v>
      </c>
      <c r="D154">
        <v>32</v>
      </c>
      <c r="E154">
        <v>56.2</v>
      </c>
      <c r="F154">
        <v>8</v>
      </c>
      <c r="G154">
        <v>10</v>
      </c>
      <c r="H154">
        <v>80</v>
      </c>
      <c r="I154">
        <v>3</v>
      </c>
      <c r="J154">
        <v>19</v>
      </c>
      <c r="K154">
        <v>10</v>
      </c>
      <c r="L154">
        <v>1</v>
      </c>
      <c r="M154">
        <v>10</v>
      </c>
      <c r="N154">
        <v>1</v>
      </c>
      <c r="O154">
        <v>5</v>
      </c>
      <c r="P154">
        <v>47</v>
      </c>
      <c r="Q154">
        <v>150.5</v>
      </c>
    </row>
    <row r="155" spans="1:17" ht="12.75">
      <c r="A155" t="s">
        <v>141</v>
      </c>
      <c r="B155">
        <v>4</v>
      </c>
      <c r="C155">
        <v>11</v>
      </c>
      <c r="D155">
        <v>39</v>
      </c>
      <c r="E155">
        <v>28.2</v>
      </c>
      <c r="F155">
        <v>9</v>
      </c>
      <c r="G155">
        <v>10</v>
      </c>
      <c r="H155">
        <v>90</v>
      </c>
      <c r="I155">
        <v>3</v>
      </c>
      <c r="J155">
        <v>18</v>
      </c>
      <c r="K155">
        <v>4</v>
      </c>
      <c r="L155">
        <v>7</v>
      </c>
      <c r="M155">
        <v>0.571</v>
      </c>
      <c r="N155">
        <v>1</v>
      </c>
      <c r="O155">
        <v>3</v>
      </c>
      <c r="P155">
        <v>34</v>
      </c>
      <c r="Q155">
        <v>109.1</v>
      </c>
    </row>
    <row r="156" spans="1:17" ht="12.75">
      <c r="A156" t="s">
        <v>142</v>
      </c>
      <c r="B156">
        <v>3</v>
      </c>
      <c r="C156">
        <v>10</v>
      </c>
      <c r="D156">
        <v>20</v>
      </c>
      <c r="E156">
        <v>50</v>
      </c>
      <c r="F156">
        <v>0</v>
      </c>
      <c r="G156">
        <v>2</v>
      </c>
      <c r="H156">
        <v>0</v>
      </c>
      <c r="I156">
        <v>0</v>
      </c>
      <c r="J156">
        <v>22</v>
      </c>
      <c r="K156">
        <v>4</v>
      </c>
      <c r="L156">
        <v>4</v>
      </c>
      <c r="M156">
        <v>1</v>
      </c>
      <c r="N156">
        <v>6</v>
      </c>
      <c r="O156">
        <v>0</v>
      </c>
      <c r="P156">
        <v>20</v>
      </c>
      <c r="Q156">
        <v>108.8</v>
      </c>
    </row>
    <row r="157" spans="1:17" ht="12.75">
      <c r="A157" t="s">
        <v>143</v>
      </c>
      <c r="B157">
        <v>1</v>
      </c>
      <c r="C157">
        <v>2</v>
      </c>
      <c r="D157">
        <v>8</v>
      </c>
      <c r="E157">
        <v>25</v>
      </c>
      <c r="F157">
        <v>3</v>
      </c>
      <c r="G157">
        <v>3</v>
      </c>
      <c r="H157">
        <v>100</v>
      </c>
      <c r="I157">
        <v>0</v>
      </c>
      <c r="J157">
        <v>5</v>
      </c>
      <c r="K157">
        <v>3</v>
      </c>
      <c r="L157">
        <v>0</v>
      </c>
      <c r="M157">
        <v>0</v>
      </c>
      <c r="N157">
        <v>1</v>
      </c>
      <c r="O157">
        <v>0</v>
      </c>
      <c r="P157">
        <v>7</v>
      </c>
      <c r="Q157">
        <v>31.2</v>
      </c>
    </row>
    <row r="158" ht="12.75">
      <c r="A158" t="s">
        <v>201</v>
      </c>
    </row>
    <row r="159" spans="1:17" ht="12.75">
      <c r="A159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5</v>
      </c>
      <c r="G159" t="s">
        <v>6</v>
      </c>
      <c r="H159" t="s">
        <v>7</v>
      </c>
      <c r="I159" t="s">
        <v>8</v>
      </c>
      <c r="J159" t="s">
        <v>9</v>
      </c>
      <c r="K159" t="s">
        <v>10</v>
      </c>
      <c r="L159" t="s">
        <v>11</v>
      </c>
      <c r="M159" t="s">
        <v>12</v>
      </c>
      <c r="N159" t="s">
        <v>13</v>
      </c>
      <c r="O159" t="s">
        <v>14</v>
      </c>
      <c r="P159" t="s">
        <v>15</v>
      </c>
      <c r="Q159" t="s">
        <v>16</v>
      </c>
    </row>
    <row r="160" spans="1:17" ht="12.75">
      <c r="A160" t="s">
        <v>144</v>
      </c>
      <c r="B160">
        <v>4</v>
      </c>
      <c r="C160">
        <v>13</v>
      </c>
      <c r="D160">
        <v>44</v>
      </c>
      <c r="E160">
        <v>29.5</v>
      </c>
      <c r="F160">
        <v>10</v>
      </c>
      <c r="G160">
        <v>11</v>
      </c>
      <c r="H160">
        <v>90.9</v>
      </c>
      <c r="I160">
        <v>6</v>
      </c>
      <c r="J160">
        <v>17</v>
      </c>
      <c r="K160">
        <v>30</v>
      </c>
      <c r="L160">
        <v>9</v>
      </c>
      <c r="M160">
        <v>3.333</v>
      </c>
      <c r="N160">
        <v>3</v>
      </c>
      <c r="O160">
        <v>9</v>
      </c>
      <c r="P160">
        <v>42</v>
      </c>
      <c r="Q160">
        <v>244.9</v>
      </c>
    </row>
    <row r="161" spans="1:17" ht="12.75">
      <c r="A161" t="s">
        <v>145</v>
      </c>
      <c r="B161">
        <v>4</v>
      </c>
      <c r="C161">
        <v>26</v>
      </c>
      <c r="D161">
        <v>63</v>
      </c>
      <c r="E161">
        <v>41.3</v>
      </c>
      <c r="F161">
        <v>11</v>
      </c>
      <c r="G161">
        <v>12</v>
      </c>
      <c r="H161">
        <v>91.7</v>
      </c>
      <c r="I161">
        <v>11</v>
      </c>
      <c r="J161">
        <v>19</v>
      </c>
      <c r="K161">
        <v>11</v>
      </c>
      <c r="L161">
        <v>14</v>
      </c>
      <c r="M161">
        <v>0.786</v>
      </c>
      <c r="N161">
        <v>4</v>
      </c>
      <c r="O161">
        <v>6</v>
      </c>
      <c r="P161">
        <v>74</v>
      </c>
      <c r="Q161">
        <v>237</v>
      </c>
    </row>
    <row r="162" spans="1:17" ht="12.75">
      <c r="A162" t="s">
        <v>146</v>
      </c>
      <c r="B162">
        <v>4</v>
      </c>
      <c r="C162">
        <v>28</v>
      </c>
      <c r="D162">
        <v>70</v>
      </c>
      <c r="E162">
        <v>40</v>
      </c>
      <c r="F162">
        <v>6</v>
      </c>
      <c r="G162">
        <v>7</v>
      </c>
      <c r="H162">
        <v>85.7</v>
      </c>
      <c r="I162">
        <v>8</v>
      </c>
      <c r="J162">
        <v>25</v>
      </c>
      <c r="K162">
        <v>11</v>
      </c>
      <c r="L162">
        <v>11</v>
      </c>
      <c r="M162">
        <v>1</v>
      </c>
      <c r="N162">
        <v>2</v>
      </c>
      <c r="O162">
        <v>3</v>
      </c>
      <c r="P162">
        <v>70</v>
      </c>
      <c r="Q162">
        <v>204.9</v>
      </c>
    </row>
    <row r="163" spans="1:17" ht="12.75">
      <c r="A163" t="s">
        <v>147</v>
      </c>
      <c r="B163">
        <v>4</v>
      </c>
      <c r="C163">
        <v>24</v>
      </c>
      <c r="D163">
        <v>56</v>
      </c>
      <c r="E163">
        <v>42.9</v>
      </c>
      <c r="F163">
        <v>12</v>
      </c>
      <c r="G163">
        <v>13</v>
      </c>
      <c r="H163">
        <v>92.3</v>
      </c>
      <c r="I163">
        <v>9</v>
      </c>
      <c r="J163">
        <v>17</v>
      </c>
      <c r="K163">
        <v>12</v>
      </c>
      <c r="L163">
        <v>8</v>
      </c>
      <c r="M163">
        <v>1.5</v>
      </c>
      <c r="N163">
        <v>2</v>
      </c>
      <c r="O163">
        <v>2</v>
      </c>
      <c r="P163">
        <v>69</v>
      </c>
      <c r="Q163">
        <v>192.8</v>
      </c>
    </row>
    <row r="164" spans="1:17" ht="12.75">
      <c r="A164" t="s">
        <v>148</v>
      </c>
      <c r="B164">
        <v>3</v>
      </c>
      <c r="C164">
        <v>23</v>
      </c>
      <c r="D164">
        <v>52</v>
      </c>
      <c r="E164">
        <v>44.2</v>
      </c>
      <c r="F164">
        <v>13</v>
      </c>
      <c r="G164">
        <v>14</v>
      </c>
      <c r="H164">
        <v>92.9</v>
      </c>
      <c r="I164">
        <v>7</v>
      </c>
      <c r="J164">
        <v>26</v>
      </c>
      <c r="K164">
        <v>6</v>
      </c>
      <c r="L164">
        <v>8</v>
      </c>
      <c r="M164">
        <v>0.75</v>
      </c>
      <c r="N164">
        <v>2</v>
      </c>
      <c r="O164">
        <v>2</v>
      </c>
      <c r="P164">
        <v>66</v>
      </c>
      <c r="Q164">
        <v>179.1</v>
      </c>
    </row>
    <row r="165" spans="1:17" ht="12.75">
      <c r="A165" t="s">
        <v>149</v>
      </c>
      <c r="B165">
        <v>4</v>
      </c>
      <c r="C165">
        <v>13</v>
      </c>
      <c r="D165">
        <v>38</v>
      </c>
      <c r="E165">
        <v>34.2</v>
      </c>
      <c r="F165">
        <v>22</v>
      </c>
      <c r="G165">
        <v>25</v>
      </c>
      <c r="H165">
        <v>88</v>
      </c>
      <c r="I165">
        <v>0</v>
      </c>
      <c r="J165">
        <v>30</v>
      </c>
      <c r="K165">
        <v>4</v>
      </c>
      <c r="L165">
        <v>7</v>
      </c>
      <c r="M165">
        <v>0.571</v>
      </c>
      <c r="N165">
        <v>7</v>
      </c>
      <c r="O165">
        <v>3</v>
      </c>
      <c r="P165">
        <v>48</v>
      </c>
      <c r="Q165">
        <v>170.8</v>
      </c>
    </row>
    <row r="166" spans="1:17" ht="12.75">
      <c r="A166" t="s">
        <v>150</v>
      </c>
      <c r="B166">
        <v>2</v>
      </c>
      <c r="C166">
        <v>13</v>
      </c>
      <c r="D166">
        <v>29</v>
      </c>
      <c r="E166">
        <v>44.8</v>
      </c>
      <c r="F166">
        <v>16</v>
      </c>
      <c r="G166">
        <v>20</v>
      </c>
      <c r="H166">
        <v>80</v>
      </c>
      <c r="I166">
        <v>0</v>
      </c>
      <c r="J166">
        <v>12</v>
      </c>
      <c r="K166">
        <v>14</v>
      </c>
      <c r="L166">
        <v>7</v>
      </c>
      <c r="M166">
        <v>2</v>
      </c>
      <c r="N166">
        <v>2</v>
      </c>
      <c r="O166">
        <v>5</v>
      </c>
      <c r="P166">
        <v>42</v>
      </c>
      <c r="Q166">
        <v>140.2</v>
      </c>
    </row>
    <row r="167" spans="1:17" ht="12.75">
      <c r="A167" t="s">
        <v>151</v>
      </c>
      <c r="B167">
        <v>2</v>
      </c>
      <c r="C167">
        <v>15</v>
      </c>
      <c r="D167">
        <v>24</v>
      </c>
      <c r="E167">
        <v>62.5</v>
      </c>
      <c r="F167">
        <v>9</v>
      </c>
      <c r="G167">
        <v>10</v>
      </c>
      <c r="H167">
        <v>90</v>
      </c>
      <c r="I167">
        <v>5</v>
      </c>
      <c r="J167">
        <v>2</v>
      </c>
      <c r="K167">
        <v>4</v>
      </c>
      <c r="L167">
        <v>4</v>
      </c>
      <c r="M167">
        <v>1</v>
      </c>
      <c r="N167">
        <v>0</v>
      </c>
      <c r="O167">
        <v>0</v>
      </c>
      <c r="P167">
        <v>44</v>
      </c>
      <c r="Q167">
        <v>80</v>
      </c>
    </row>
    <row r="168" spans="1:17" ht="12.75">
      <c r="A168" t="s">
        <v>152</v>
      </c>
      <c r="B168">
        <v>2</v>
      </c>
      <c r="C168">
        <v>6</v>
      </c>
      <c r="D168">
        <v>13</v>
      </c>
      <c r="E168">
        <v>46.2</v>
      </c>
      <c r="F168">
        <v>0</v>
      </c>
      <c r="G168">
        <v>0</v>
      </c>
      <c r="H168">
        <v>0</v>
      </c>
      <c r="I168">
        <v>3</v>
      </c>
      <c r="J168">
        <v>6</v>
      </c>
      <c r="K168">
        <v>2</v>
      </c>
      <c r="L168">
        <v>1</v>
      </c>
      <c r="M168">
        <v>2</v>
      </c>
      <c r="N168">
        <v>0</v>
      </c>
      <c r="O168">
        <v>0</v>
      </c>
      <c r="P168">
        <v>15</v>
      </c>
      <c r="Q168">
        <v>43.4</v>
      </c>
    </row>
    <row r="169" ht="12.75">
      <c r="A169" t="s">
        <v>202</v>
      </c>
    </row>
    <row r="170" spans="1:17" ht="12.75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5</v>
      </c>
      <c r="G170" t="s">
        <v>6</v>
      </c>
      <c r="H170" t="s">
        <v>7</v>
      </c>
      <c r="I170" t="s">
        <v>8</v>
      </c>
      <c r="J170" t="s">
        <v>9</v>
      </c>
      <c r="K170" t="s">
        <v>10</v>
      </c>
      <c r="L170" t="s">
        <v>11</v>
      </c>
      <c r="M170" t="s">
        <v>12</v>
      </c>
      <c r="N170" t="s">
        <v>13</v>
      </c>
      <c r="O170" t="s">
        <v>14</v>
      </c>
      <c r="P170" t="s">
        <v>15</v>
      </c>
      <c r="Q170" t="s">
        <v>16</v>
      </c>
    </row>
    <row r="171" spans="1:17" ht="12.75">
      <c r="A171" t="s">
        <v>153</v>
      </c>
      <c r="B171">
        <v>3</v>
      </c>
      <c r="C171">
        <v>27</v>
      </c>
      <c r="D171">
        <v>60</v>
      </c>
      <c r="E171">
        <v>45</v>
      </c>
      <c r="F171">
        <v>14</v>
      </c>
      <c r="G171">
        <v>17</v>
      </c>
      <c r="H171">
        <v>82.4</v>
      </c>
      <c r="I171">
        <v>9</v>
      </c>
      <c r="J171">
        <v>19</v>
      </c>
      <c r="K171">
        <v>9</v>
      </c>
      <c r="L171">
        <v>5</v>
      </c>
      <c r="M171">
        <v>1.8</v>
      </c>
      <c r="N171">
        <v>0</v>
      </c>
      <c r="O171">
        <v>3</v>
      </c>
      <c r="P171">
        <v>77</v>
      </c>
      <c r="Q171">
        <v>186.7</v>
      </c>
    </row>
    <row r="172" spans="1:17" ht="12.75">
      <c r="A172" t="s">
        <v>154</v>
      </c>
      <c r="B172">
        <v>4</v>
      </c>
      <c r="C172">
        <v>21</v>
      </c>
      <c r="D172">
        <v>45</v>
      </c>
      <c r="E172">
        <v>46.7</v>
      </c>
      <c r="F172">
        <v>16</v>
      </c>
      <c r="G172">
        <v>21</v>
      </c>
      <c r="H172">
        <v>76.2</v>
      </c>
      <c r="I172">
        <v>0</v>
      </c>
      <c r="J172">
        <v>27</v>
      </c>
      <c r="K172">
        <v>4</v>
      </c>
      <c r="L172">
        <v>6</v>
      </c>
      <c r="M172">
        <v>0.667</v>
      </c>
      <c r="N172">
        <v>2</v>
      </c>
      <c r="O172">
        <v>8</v>
      </c>
      <c r="P172">
        <v>58</v>
      </c>
      <c r="Q172">
        <v>165.2</v>
      </c>
    </row>
    <row r="173" spans="1:17" ht="12.75">
      <c r="A173" t="s">
        <v>155</v>
      </c>
      <c r="B173">
        <v>4</v>
      </c>
      <c r="C173">
        <v>18</v>
      </c>
      <c r="D173">
        <v>60</v>
      </c>
      <c r="E173">
        <v>30</v>
      </c>
      <c r="F173">
        <v>7</v>
      </c>
      <c r="G173">
        <v>11</v>
      </c>
      <c r="H173">
        <v>63.6</v>
      </c>
      <c r="I173">
        <v>4</v>
      </c>
      <c r="J173">
        <v>12</v>
      </c>
      <c r="K173">
        <v>13</v>
      </c>
      <c r="L173">
        <v>3</v>
      </c>
      <c r="M173">
        <v>4.333</v>
      </c>
      <c r="N173">
        <v>2</v>
      </c>
      <c r="O173">
        <v>6</v>
      </c>
      <c r="P173">
        <v>47</v>
      </c>
      <c r="Q173">
        <v>162.8</v>
      </c>
    </row>
    <row r="174" spans="1:17" ht="12.75">
      <c r="A174" t="s">
        <v>156</v>
      </c>
      <c r="B174">
        <v>4</v>
      </c>
      <c r="C174">
        <v>19</v>
      </c>
      <c r="D174">
        <v>44</v>
      </c>
      <c r="E174">
        <v>43.2</v>
      </c>
      <c r="F174">
        <v>10</v>
      </c>
      <c r="G174">
        <v>15</v>
      </c>
      <c r="H174">
        <v>66.7</v>
      </c>
      <c r="I174">
        <v>0</v>
      </c>
      <c r="J174">
        <v>19</v>
      </c>
      <c r="K174">
        <v>20</v>
      </c>
      <c r="L174">
        <v>12</v>
      </c>
      <c r="M174">
        <v>1.667</v>
      </c>
      <c r="N174">
        <v>0</v>
      </c>
      <c r="O174">
        <v>4</v>
      </c>
      <c r="P174">
        <v>48</v>
      </c>
      <c r="Q174">
        <v>158.9</v>
      </c>
    </row>
    <row r="175" spans="1:17" ht="12.75">
      <c r="A175" t="s">
        <v>157</v>
      </c>
      <c r="B175">
        <v>3</v>
      </c>
      <c r="C175">
        <v>16</v>
      </c>
      <c r="D175">
        <v>33</v>
      </c>
      <c r="E175">
        <v>48.5</v>
      </c>
      <c r="F175">
        <v>2</v>
      </c>
      <c r="G175">
        <v>4</v>
      </c>
      <c r="H175">
        <v>50</v>
      </c>
      <c r="I175">
        <v>0</v>
      </c>
      <c r="J175">
        <v>17</v>
      </c>
      <c r="K175">
        <v>8</v>
      </c>
      <c r="L175">
        <v>6</v>
      </c>
      <c r="M175">
        <v>1.333</v>
      </c>
      <c r="N175">
        <v>4</v>
      </c>
      <c r="O175">
        <v>3</v>
      </c>
      <c r="P175">
        <v>34</v>
      </c>
      <c r="Q175">
        <v>126.7</v>
      </c>
    </row>
    <row r="176" spans="1:17" ht="12.75">
      <c r="A176" t="s">
        <v>158</v>
      </c>
      <c r="B176">
        <v>4</v>
      </c>
      <c r="C176">
        <v>13</v>
      </c>
      <c r="D176">
        <v>27</v>
      </c>
      <c r="E176">
        <v>48.1</v>
      </c>
      <c r="F176">
        <v>9</v>
      </c>
      <c r="G176">
        <v>12</v>
      </c>
      <c r="H176">
        <v>75</v>
      </c>
      <c r="I176">
        <v>4</v>
      </c>
      <c r="J176">
        <v>5</v>
      </c>
      <c r="K176">
        <v>16</v>
      </c>
      <c r="L176">
        <v>9</v>
      </c>
      <c r="M176">
        <v>1.778</v>
      </c>
      <c r="N176">
        <v>0</v>
      </c>
      <c r="O176">
        <v>3</v>
      </c>
      <c r="P176">
        <v>39</v>
      </c>
      <c r="Q176">
        <v>125.4</v>
      </c>
    </row>
    <row r="177" spans="1:17" ht="12.75">
      <c r="A177" t="s">
        <v>159</v>
      </c>
      <c r="B177">
        <v>3</v>
      </c>
      <c r="C177">
        <v>17</v>
      </c>
      <c r="D177">
        <v>44</v>
      </c>
      <c r="E177">
        <v>38.6</v>
      </c>
      <c r="F177">
        <v>6</v>
      </c>
      <c r="G177">
        <v>10</v>
      </c>
      <c r="H177">
        <v>60</v>
      </c>
      <c r="I177">
        <v>0</v>
      </c>
      <c r="J177">
        <v>20</v>
      </c>
      <c r="K177">
        <v>5</v>
      </c>
      <c r="L177">
        <v>9</v>
      </c>
      <c r="M177">
        <v>0.556</v>
      </c>
      <c r="N177">
        <v>2</v>
      </c>
      <c r="O177">
        <v>4</v>
      </c>
      <c r="P177">
        <v>40</v>
      </c>
      <c r="Q177">
        <v>120.5</v>
      </c>
    </row>
    <row r="178" spans="1:17" ht="12.75">
      <c r="A178" t="s">
        <v>160</v>
      </c>
      <c r="B178">
        <v>2</v>
      </c>
      <c r="C178">
        <v>7</v>
      </c>
      <c r="D178">
        <v>11</v>
      </c>
      <c r="E178">
        <v>63.6</v>
      </c>
      <c r="F178">
        <v>4</v>
      </c>
      <c r="G178">
        <v>6</v>
      </c>
      <c r="H178">
        <v>66.7</v>
      </c>
      <c r="I178">
        <v>0</v>
      </c>
      <c r="J178">
        <v>11</v>
      </c>
      <c r="K178">
        <v>1</v>
      </c>
      <c r="L178">
        <v>4</v>
      </c>
      <c r="M178">
        <v>0.25</v>
      </c>
      <c r="N178">
        <v>1</v>
      </c>
      <c r="O178">
        <v>2</v>
      </c>
      <c r="P178">
        <v>18</v>
      </c>
      <c r="Q178">
        <v>55.3</v>
      </c>
    </row>
    <row r="179" ht="12.75">
      <c r="A179" t="s">
        <v>203</v>
      </c>
    </row>
    <row r="180" spans="1:17" ht="12.75">
      <c r="A180" t="s">
        <v>0</v>
      </c>
      <c r="B180" t="s">
        <v>1</v>
      </c>
      <c r="C180" t="s">
        <v>2</v>
      </c>
      <c r="D180" t="s">
        <v>3</v>
      </c>
      <c r="E180" t="s">
        <v>4</v>
      </c>
      <c r="F180" t="s">
        <v>5</v>
      </c>
      <c r="G180" t="s">
        <v>6</v>
      </c>
      <c r="H180" t="s">
        <v>7</v>
      </c>
      <c r="I180" t="s">
        <v>8</v>
      </c>
      <c r="J180" t="s">
        <v>9</v>
      </c>
      <c r="K180" t="s">
        <v>10</v>
      </c>
      <c r="L180" t="s">
        <v>11</v>
      </c>
      <c r="M180" t="s">
        <v>12</v>
      </c>
      <c r="N180" t="s">
        <v>13</v>
      </c>
      <c r="O180" t="s">
        <v>14</v>
      </c>
      <c r="P180" t="s">
        <v>15</v>
      </c>
      <c r="Q180" t="s">
        <v>16</v>
      </c>
    </row>
    <row r="181" spans="1:17" ht="12.75">
      <c r="A181" t="s">
        <v>161</v>
      </c>
      <c r="B181">
        <v>4</v>
      </c>
      <c r="C181">
        <v>32</v>
      </c>
      <c r="D181">
        <v>61</v>
      </c>
      <c r="E181">
        <v>52.5</v>
      </c>
      <c r="F181">
        <v>20</v>
      </c>
      <c r="G181">
        <v>48</v>
      </c>
      <c r="H181">
        <v>41.7</v>
      </c>
      <c r="I181">
        <v>0</v>
      </c>
      <c r="J181">
        <v>58</v>
      </c>
      <c r="K181">
        <v>13</v>
      </c>
      <c r="L181">
        <v>18</v>
      </c>
      <c r="M181">
        <v>0.722</v>
      </c>
      <c r="N181">
        <v>12</v>
      </c>
      <c r="O181">
        <v>0</v>
      </c>
      <c r="P181">
        <v>84</v>
      </c>
      <c r="Q181">
        <v>301.4</v>
      </c>
    </row>
    <row r="182" spans="1:17" ht="12.75">
      <c r="A182" t="s">
        <v>162</v>
      </c>
      <c r="B182">
        <v>3</v>
      </c>
      <c r="C182">
        <v>19</v>
      </c>
      <c r="D182">
        <v>38</v>
      </c>
      <c r="E182">
        <v>50</v>
      </c>
      <c r="F182">
        <v>8</v>
      </c>
      <c r="G182">
        <v>10</v>
      </c>
      <c r="H182">
        <v>80</v>
      </c>
      <c r="I182">
        <v>6</v>
      </c>
      <c r="J182">
        <v>13</v>
      </c>
      <c r="K182">
        <v>36</v>
      </c>
      <c r="L182">
        <v>5</v>
      </c>
      <c r="M182">
        <v>7.2</v>
      </c>
      <c r="N182">
        <v>0</v>
      </c>
      <c r="O182">
        <v>0</v>
      </c>
      <c r="P182">
        <v>52</v>
      </c>
      <c r="Q182">
        <v>206.9</v>
      </c>
    </row>
    <row r="183" spans="1:17" ht="12.75">
      <c r="A183" t="s">
        <v>163</v>
      </c>
      <c r="B183">
        <v>3</v>
      </c>
      <c r="C183">
        <v>23</v>
      </c>
      <c r="D183">
        <v>50</v>
      </c>
      <c r="E183">
        <v>46</v>
      </c>
      <c r="F183">
        <v>19</v>
      </c>
      <c r="G183">
        <v>22</v>
      </c>
      <c r="H183">
        <v>86.4</v>
      </c>
      <c r="I183">
        <v>0</v>
      </c>
      <c r="J183">
        <v>33</v>
      </c>
      <c r="K183">
        <v>9</v>
      </c>
      <c r="L183">
        <v>7</v>
      </c>
      <c r="M183">
        <v>1.286</v>
      </c>
      <c r="N183">
        <v>1</v>
      </c>
      <c r="O183">
        <v>5</v>
      </c>
      <c r="P183">
        <v>65</v>
      </c>
      <c r="Q183">
        <v>177.8</v>
      </c>
    </row>
    <row r="184" spans="1:17" ht="12.75">
      <c r="A184" t="s">
        <v>164</v>
      </c>
      <c r="B184">
        <v>3</v>
      </c>
      <c r="C184">
        <v>14</v>
      </c>
      <c r="D184">
        <v>32</v>
      </c>
      <c r="E184">
        <v>43.8</v>
      </c>
      <c r="F184">
        <v>0</v>
      </c>
      <c r="G184">
        <v>2</v>
      </c>
      <c r="H184">
        <v>0</v>
      </c>
      <c r="I184">
        <v>0</v>
      </c>
      <c r="J184">
        <v>30</v>
      </c>
      <c r="K184">
        <v>4</v>
      </c>
      <c r="L184">
        <v>4</v>
      </c>
      <c r="M184">
        <v>1</v>
      </c>
      <c r="N184">
        <v>6</v>
      </c>
      <c r="O184">
        <v>3</v>
      </c>
      <c r="P184">
        <v>28</v>
      </c>
      <c r="Q184">
        <v>143.7</v>
      </c>
    </row>
    <row r="185" spans="1:17" ht="12.75">
      <c r="A185" t="s">
        <v>165</v>
      </c>
      <c r="B185">
        <v>4</v>
      </c>
      <c r="C185">
        <v>22</v>
      </c>
      <c r="D185">
        <v>56</v>
      </c>
      <c r="E185">
        <v>39.3</v>
      </c>
      <c r="F185">
        <v>6</v>
      </c>
      <c r="G185">
        <v>8</v>
      </c>
      <c r="H185">
        <v>75</v>
      </c>
      <c r="I185">
        <v>5</v>
      </c>
      <c r="J185">
        <v>10</v>
      </c>
      <c r="K185">
        <v>8</v>
      </c>
      <c r="L185">
        <v>5</v>
      </c>
      <c r="M185">
        <v>1.6</v>
      </c>
      <c r="N185">
        <v>0</v>
      </c>
      <c r="O185">
        <v>1</v>
      </c>
      <c r="P185">
        <v>55</v>
      </c>
      <c r="Q185">
        <v>121.4</v>
      </c>
    </row>
    <row r="186" spans="1:17" ht="12.75">
      <c r="A186" t="s">
        <v>166</v>
      </c>
      <c r="B186">
        <v>3</v>
      </c>
      <c r="C186">
        <v>5</v>
      </c>
      <c r="D186">
        <v>9</v>
      </c>
      <c r="E186">
        <v>55.6</v>
      </c>
      <c r="F186">
        <v>5</v>
      </c>
      <c r="G186">
        <v>7</v>
      </c>
      <c r="H186">
        <v>71.4</v>
      </c>
      <c r="I186">
        <v>0</v>
      </c>
      <c r="J186">
        <v>8</v>
      </c>
      <c r="K186">
        <v>8</v>
      </c>
      <c r="L186">
        <v>5</v>
      </c>
      <c r="M186">
        <v>1.6</v>
      </c>
      <c r="N186">
        <v>1</v>
      </c>
      <c r="O186">
        <v>5</v>
      </c>
      <c r="P186">
        <v>15</v>
      </c>
      <c r="Q186">
        <v>81.4</v>
      </c>
    </row>
    <row r="187" spans="1:17" ht="12.75">
      <c r="A187" t="s">
        <v>167</v>
      </c>
      <c r="B187">
        <v>2</v>
      </c>
      <c r="C187">
        <v>5</v>
      </c>
      <c r="D187">
        <v>13</v>
      </c>
      <c r="E187">
        <v>38.5</v>
      </c>
      <c r="F187">
        <v>10</v>
      </c>
      <c r="G187">
        <v>10</v>
      </c>
      <c r="H187">
        <v>100</v>
      </c>
      <c r="I187">
        <v>0</v>
      </c>
      <c r="J187">
        <v>13</v>
      </c>
      <c r="K187">
        <v>3</v>
      </c>
      <c r="L187">
        <v>6</v>
      </c>
      <c r="M187">
        <v>0.5</v>
      </c>
      <c r="N187">
        <v>2</v>
      </c>
      <c r="O187">
        <v>2</v>
      </c>
      <c r="P187">
        <v>20</v>
      </c>
      <c r="Q187">
        <v>73.3</v>
      </c>
    </row>
    <row r="188" spans="1:17" ht="12.75">
      <c r="A188" t="s">
        <v>168</v>
      </c>
      <c r="B188">
        <v>2</v>
      </c>
      <c r="C188">
        <v>10</v>
      </c>
      <c r="D188">
        <v>19</v>
      </c>
      <c r="E188">
        <v>52.6</v>
      </c>
      <c r="F188">
        <v>6</v>
      </c>
      <c r="G188">
        <v>6</v>
      </c>
      <c r="H188">
        <v>100</v>
      </c>
      <c r="I188">
        <v>0</v>
      </c>
      <c r="J188">
        <v>5</v>
      </c>
      <c r="K188">
        <v>11</v>
      </c>
      <c r="L188">
        <v>5</v>
      </c>
      <c r="M188">
        <v>2.2</v>
      </c>
      <c r="N188">
        <v>0</v>
      </c>
      <c r="O188">
        <v>1</v>
      </c>
      <c r="P188">
        <v>26</v>
      </c>
      <c r="Q188">
        <v>72.4</v>
      </c>
    </row>
    <row r="189" spans="1:17" ht="12.75">
      <c r="A189" t="s">
        <v>169</v>
      </c>
      <c r="B189">
        <v>2</v>
      </c>
      <c r="C189">
        <v>1</v>
      </c>
      <c r="D189">
        <v>2</v>
      </c>
      <c r="E189">
        <v>50</v>
      </c>
      <c r="F189">
        <v>0</v>
      </c>
      <c r="G189">
        <v>1</v>
      </c>
      <c r="H189">
        <v>0</v>
      </c>
      <c r="I189">
        <v>1</v>
      </c>
      <c r="J189">
        <v>0</v>
      </c>
      <c r="K189">
        <v>3</v>
      </c>
      <c r="L189">
        <v>2</v>
      </c>
      <c r="M189">
        <v>1.5</v>
      </c>
      <c r="N189">
        <v>0</v>
      </c>
      <c r="O189">
        <v>3</v>
      </c>
      <c r="P189">
        <v>3</v>
      </c>
      <c r="Q189">
        <v>29.3</v>
      </c>
    </row>
    <row r="190" ht="12.75">
      <c r="A190" t="s">
        <v>204</v>
      </c>
    </row>
    <row r="191" spans="1:17" ht="12.75">
      <c r="A191" t="s">
        <v>0</v>
      </c>
      <c r="B191" t="s">
        <v>1</v>
      </c>
      <c r="C191" t="s">
        <v>2</v>
      </c>
      <c r="D191" t="s">
        <v>3</v>
      </c>
      <c r="E191" t="s">
        <v>4</v>
      </c>
      <c r="F191" t="s">
        <v>5</v>
      </c>
      <c r="G191" t="s">
        <v>6</v>
      </c>
      <c r="H191" t="s">
        <v>7</v>
      </c>
      <c r="I191" t="s">
        <v>8</v>
      </c>
      <c r="J191" t="s">
        <v>9</v>
      </c>
      <c r="K191" t="s">
        <v>10</v>
      </c>
      <c r="L191" t="s">
        <v>11</v>
      </c>
      <c r="M191" t="s">
        <v>12</v>
      </c>
      <c r="N191" t="s">
        <v>13</v>
      </c>
      <c r="O191" t="s">
        <v>14</v>
      </c>
      <c r="P191" t="s">
        <v>15</v>
      </c>
      <c r="Q191" t="s">
        <v>16</v>
      </c>
    </row>
    <row r="192" spans="1:17" ht="12.75">
      <c r="A192" t="s">
        <v>170</v>
      </c>
      <c r="B192">
        <v>4</v>
      </c>
      <c r="C192">
        <v>17</v>
      </c>
      <c r="D192">
        <v>34</v>
      </c>
      <c r="E192">
        <v>50</v>
      </c>
      <c r="F192">
        <v>5</v>
      </c>
      <c r="G192">
        <v>7</v>
      </c>
      <c r="H192">
        <v>71.4</v>
      </c>
      <c r="I192">
        <v>8</v>
      </c>
      <c r="J192">
        <v>8</v>
      </c>
      <c r="K192">
        <v>25</v>
      </c>
      <c r="L192">
        <v>8</v>
      </c>
      <c r="M192">
        <v>3.125</v>
      </c>
      <c r="N192">
        <v>2</v>
      </c>
      <c r="O192">
        <v>6</v>
      </c>
      <c r="P192">
        <v>47</v>
      </c>
      <c r="Q192">
        <v>207.7</v>
      </c>
    </row>
    <row r="193" spans="1:17" ht="12.75">
      <c r="A193" t="s">
        <v>171</v>
      </c>
      <c r="B193">
        <v>5</v>
      </c>
      <c r="C193">
        <v>16</v>
      </c>
      <c r="D193">
        <v>35</v>
      </c>
      <c r="E193">
        <v>45.7</v>
      </c>
      <c r="F193">
        <v>12</v>
      </c>
      <c r="G193">
        <v>14</v>
      </c>
      <c r="H193">
        <v>85.7</v>
      </c>
      <c r="I193">
        <v>7</v>
      </c>
      <c r="J193">
        <v>9</v>
      </c>
      <c r="K193">
        <v>21</v>
      </c>
      <c r="L193">
        <v>7</v>
      </c>
      <c r="M193">
        <v>3</v>
      </c>
      <c r="N193">
        <v>0</v>
      </c>
      <c r="O193">
        <v>10</v>
      </c>
      <c r="P193">
        <v>51</v>
      </c>
      <c r="Q193">
        <v>202.1</v>
      </c>
    </row>
    <row r="194" spans="1:17" ht="12.75">
      <c r="A194" t="s">
        <v>172</v>
      </c>
      <c r="B194">
        <v>5</v>
      </c>
      <c r="C194">
        <v>28</v>
      </c>
      <c r="D194">
        <v>61</v>
      </c>
      <c r="E194">
        <v>45.9</v>
      </c>
      <c r="F194">
        <v>22</v>
      </c>
      <c r="G194">
        <v>26</v>
      </c>
      <c r="H194">
        <v>84.6</v>
      </c>
      <c r="I194">
        <v>6</v>
      </c>
      <c r="J194">
        <v>13</v>
      </c>
      <c r="K194">
        <v>14</v>
      </c>
      <c r="L194">
        <v>11</v>
      </c>
      <c r="M194">
        <v>1.273</v>
      </c>
      <c r="N194">
        <v>0</v>
      </c>
      <c r="O194">
        <v>6</v>
      </c>
      <c r="P194">
        <v>84</v>
      </c>
      <c r="Q194">
        <v>200</v>
      </c>
    </row>
    <row r="195" spans="1:17" ht="12.75">
      <c r="A195" t="s">
        <v>173</v>
      </c>
      <c r="B195">
        <v>4</v>
      </c>
      <c r="C195">
        <v>26</v>
      </c>
      <c r="D195">
        <v>46</v>
      </c>
      <c r="E195">
        <v>56.5</v>
      </c>
      <c r="F195">
        <v>6</v>
      </c>
      <c r="G195">
        <v>11</v>
      </c>
      <c r="H195">
        <v>54.5</v>
      </c>
      <c r="I195">
        <v>0</v>
      </c>
      <c r="J195">
        <v>27</v>
      </c>
      <c r="K195">
        <v>5</v>
      </c>
      <c r="L195">
        <v>10</v>
      </c>
      <c r="M195">
        <v>0.5</v>
      </c>
      <c r="N195">
        <v>5</v>
      </c>
      <c r="O195">
        <v>5</v>
      </c>
      <c r="P195">
        <v>58</v>
      </c>
      <c r="Q195">
        <v>174.4</v>
      </c>
    </row>
    <row r="196" spans="1:17" ht="12.75">
      <c r="A196" t="s">
        <v>174</v>
      </c>
      <c r="B196">
        <v>5</v>
      </c>
      <c r="C196">
        <v>15</v>
      </c>
      <c r="D196">
        <v>44</v>
      </c>
      <c r="E196">
        <v>34.1</v>
      </c>
      <c r="F196">
        <v>3</v>
      </c>
      <c r="G196">
        <v>4</v>
      </c>
      <c r="H196">
        <v>75</v>
      </c>
      <c r="I196">
        <v>3</v>
      </c>
      <c r="J196">
        <v>43</v>
      </c>
      <c r="K196">
        <v>4</v>
      </c>
      <c r="L196">
        <v>5</v>
      </c>
      <c r="M196">
        <v>0.8</v>
      </c>
      <c r="N196">
        <v>1</v>
      </c>
      <c r="O196">
        <v>3</v>
      </c>
      <c r="P196">
        <v>36</v>
      </c>
      <c r="Q196">
        <v>153.5</v>
      </c>
    </row>
    <row r="197" spans="1:17" ht="12.75">
      <c r="A197" t="s">
        <v>175</v>
      </c>
      <c r="B197">
        <v>4</v>
      </c>
      <c r="C197">
        <v>5</v>
      </c>
      <c r="D197">
        <v>23</v>
      </c>
      <c r="E197">
        <v>21.7</v>
      </c>
      <c r="F197">
        <v>2</v>
      </c>
      <c r="G197">
        <v>4</v>
      </c>
      <c r="H197">
        <v>50</v>
      </c>
      <c r="I197">
        <v>0</v>
      </c>
      <c r="J197">
        <v>8</v>
      </c>
      <c r="K197">
        <v>11</v>
      </c>
      <c r="L197">
        <v>8</v>
      </c>
      <c r="M197">
        <v>1.375</v>
      </c>
      <c r="N197">
        <v>3</v>
      </c>
      <c r="O197">
        <v>7</v>
      </c>
      <c r="P197">
        <v>12</v>
      </c>
      <c r="Q197">
        <v>109.3</v>
      </c>
    </row>
    <row r="198" spans="1:17" ht="12.75">
      <c r="A198" t="s">
        <v>176</v>
      </c>
      <c r="B198">
        <v>4</v>
      </c>
      <c r="C198">
        <v>1</v>
      </c>
      <c r="D198">
        <v>8</v>
      </c>
      <c r="E198">
        <v>12.5</v>
      </c>
      <c r="F198">
        <v>4</v>
      </c>
      <c r="G198">
        <v>6</v>
      </c>
      <c r="H198">
        <v>66.7</v>
      </c>
      <c r="I198">
        <v>0</v>
      </c>
      <c r="J198">
        <v>16</v>
      </c>
      <c r="K198">
        <v>2</v>
      </c>
      <c r="L198">
        <v>3</v>
      </c>
      <c r="M198">
        <v>0.667</v>
      </c>
      <c r="N198">
        <v>3</v>
      </c>
      <c r="O198">
        <v>0</v>
      </c>
      <c r="P198">
        <v>6</v>
      </c>
      <c r="Q198">
        <v>58.9</v>
      </c>
    </row>
    <row r="199" spans="1:17" ht="12.75">
      <c r="A199" t="s">
        <v>177</v>
      </c>
      <c r="B199">
        <v>2</v>
      </c>
      <c r="C199">
        <v>5</v>
      </c>
      <c r="D199">
        <v>10</v>
      </c>
      <c r="E199">
        <v>50</v>
      </c>
      <c r="F199">
        <v>0</v>
      </c>
      <c r="G199">
        <v>0</v>
      </c>
      <c r="H199">
        <v>0</v>
      </c>
      <c r="I199">
        <v>0</v>
      </c>
      <c r="J199">
        <v>9</v>
      </c>
      <c r="K199">
        <v>1</v>
      </c>
      <c r="L199">
        <v>3</v>
      </c>
      <c r="M199">
        <v>0.333</v>
      </c>
      <c r="N199">
        <v>0</v>
      </c>
      <c r="O199">
        <v>0</v>
      </c>
      <c r="P199">
        <v>10</v>
      </c>
      <c r="Q199">
        <v>28.5</v>
      </c>
    </row>
    <row r="200" ht="12.75">
      <c r="A200" t="s">
        <v>205</v>
      </c>
    </row>
    <row r="201" spans="1:17" ht="12.75">
      <c r="A201" t="s">
        <v>0</v>
      </c>
      <c r="B201" t="s">
        <v>1</v>
      </c>
      <c r="C201" t="s">
        <v>2</v>
      </c>
      <c r="D201" t="s">
        <v>3</v>
      </c>
      <c r="E201" t="s">
        <v>4</v>
      </c>
      <c r="F201" t="s">
        <v>5</v>
      </c>
      <c r="G201" t="s">
        <v>6</v>
      </c>
      <c r="H201" t="s">
        <v>7</v>
      </c>
      <c r="I201" t="s">
        <v>8</v>
      </c>
      <c r="J201" t="s">
        <v>9</v>
      </c>
      <c r="K201" t="s">
        <v>10</v>
      </c>
      <c r="L201" t="s">
        <v>11</v>
      </c>
      <c r="M201" t="s">
        <v>12</v>
      </c>
      <c r="N201" t="s">
        <v>13</v>
      </c>
      <c r="O201" t="s">
        <v>14</v>
      </c>
      <c r="P201" t="s">
        <v>15</v>
      </c>
      <c r="Q201" t="s">
        <v>16</v>
      </c>
    </row>
    <row r="202" spans="1:17" ht="12.75">
      <c r="A202" t="s">
        <v>178</v>
      </c>
      <c r="B202">
        <v>4</v>
      </c>
      <c r="C202">
        <v>18</v>
      </c>
      <c r="D202">
        <v>43</v>
      </c>
      <c r="E202">
        <v>41.9</v>
      </c>
      <c r="F202">
        <v>8</v>
      </c>
      <c r="G202">
        <v>16</v>
      </c>
      <c r="H202">
        <v>50</v>
      </c>
      <c r="I202">
        <v>0</v>
      </c>
      <c r="J202">
        <v>19</v>
      </c>
      <c r="K202">
        <v>9</v>
      </c>
      <c r="L202">
        <v>4</v>
      </c>
      <c r="M202">
        <v>2.25</v>
      </c>
      <c r="N202">
        <v>4</v>
      </c>
      <c r="O202">
        <v>5</v>
      </c>
      <c r="P202">
        <v>44</v>
      </c>
      <c r="Q202">
        <v>152.2</v>
      </c>
    </row>
    <row r="203" spans="1:17" ht="12.75">
      <c r="A203" t="s">
        <v>179</v>
      </c>
      <c r="B203">
        <v>3</v>
      </c>
      <c r="C203">
        <v>10</v>
      </c>
      <c r="D203">
        <v>20</v>
      </c>
      <c r="E203">
        <v>50</v>
      </c>
      <c r="F203">
        <v>15</v>
      </c>
      <c r="G203">
        <v>21</v>
      </c>
      <c r="H203">
        <v>71.4</v>
      </c>
      <c r="I203">
        <v>0</v>
      </c>
      <c r="J203">
        <v>26</v>
      </c>
      <c r="K203">
        <v>4</v>
      </c>
      <c r="L203">
        <v>8</v>
      </c>
      <c r="M203">
        <v>0.5</v>
      </c>
      <c r="N203">
        <v>8</v>
      </c>
      <c r="O203">
        <v>1</v>
      </c>
      <c r="P203">
        <v>35</v>
      </c>
      <c r="Q203">
        <v>148.3</v>
      </c>
    </row>
    <row r="204" spans="1:17" ht="12.75">
      <c r="A204" t="s">
        <v>180</v>
      </c>
      <c r="B204">
        <v>3</v>
      </c>
      <c r="C204">
        <v>14</v>
      </c>
      <c r="D204">
        <v>37</v>
      </c>
      <c r="E204">
        <v>37.8</v>
      </c>
      <c r="F204">
        <v>6</v>
      </c>
      <c r="G204">
        <v>6</v>
      </c>
      <c r="H204">
        <v>100</v>
      </c>
      <c r="I204">
        <v>5</v>
      </c>
      <c r="J204">
        <v>14</v>
      </c>
      <c r="K204">
        <v>14</v>
      </c>
      <c r="L204">
        <v>13</v>
      </c>
      <c r="M204">
        <v>1.077</v>
      </c>
      <c r="N204">
        <v>0</v>
      </c>
      <c r="O204">
        <v>4</v>
      </c>
      <c r="P204">
        <v>39</v>
      </c>
      <c r="Q204">
        <v>143.2</v>
      </c>
    </row>
    <row r="205" spans="1:17" ht="12.75">
      <c r="A205" t="s">
        <v>181</v>
      </c>
      <c r="B205">
        <v>2</v>
      </c>
      <c r="C205">
        <v>9</v>
      </c>
      <c r="D205">
        <v>16</v>
      </c>
      <c r="E205">
        <v>56.2</v>
      </c>
      <c r="F205">
        <v>13</v>
      </c>
      <c r="G205">
        <v>13</v>
      </c>
      <c r="H205">
        <v>100</v>
      </c>
      <c r="I205">
        <v>5</v>
      </c>
      <c r="J205">
        <v>8</v>
      </c>
      <c r="K205">
        <v>14</v>
      </c>
      <c r="L205">
        <v>7</v>
      </c>
      <c r="M205">
        <v>2</v>
      </c>
      <c r="N205">
        <v>0</v>
      </c>
      <c r="O205">
        <v>4</v>
      </c>
      <c r="P205">
        <v>36</v>
      </c>
      <c r="Q205">
        <v>129.8</v>
      </c>
    </row>
    <row r="206" spans="1:17" ht="12.75">
      <c r="A206" t="s">
        <v>182</v>
      </c>
      <c r="B206">
        <v>3</v>
      </c>
      <c r="C206">
        <v>14</v>
      </c>
      <c r="D206">
        <v>34</v>
      </c>
      <c r="E206">
        <v>41.2</v>
      </c>
      <c r="F206">
        <v>15</v>
      </c>
      <c r="G206">
        <v>19</v>
      </c>
      <c r="H206">
        <v>78.9</v>
      </c>
      <c r="I206">
        <v>0</v>
      </c>
      <c r="J206">
        <v>25</v>
      </c>
      <c r="K206">
        <v>4</v>
      </c>
      <c r="L206">
        <v>6</v>
      </c>
      <c r="M206">
        <v>0.667</v>
      </c>
      <c r="N206">
        <v>0</v>
      </c>
      <c r="O206">
        <v>1</v>
      </c>
      <c r="P206">
        <v>43</v>
      </c>
      <c r="Q206">
        <v>102.8</v>
      </c>
    </row>
    <row r="207" spans="1:17" ht="12.75">
      <c r="A207" t="s">
        <v>183</v>
      </c>
      <c r="B207">
        <v>3</v>
      </c>
      <c r="C207">
        <v>15</v>
      </c>
      <c r="D207">
        <v>33</v>
      </c>
      <c r="E207">
        <v>45.5</v>
      </c>
      <c r="F207">
        <v>8</v>
      </c>
      <c r="G207">
        <v>11</v>
      </c>
      <c r="H207">
        <v>72.7</v>
      </c>
      <c r="I207">
        <v>2</v>
      </c>
      <c r="J207">
        <v>28</v>
      </c>
      <c r="K207">
        <v>0</v>
      </c>
      <c r="L207">
        <v>6</v>
      </c>
      <c r="M207">
        <v>0</v>
      </c>
      <c r="N207">
        <v>0</v>
      </c>
      <c r="O207">
        <v>1</v>
      </c>
      <c r="P207">
        <v>40</v>
      </c>
      <c r="Q207">
        <v>100.7</v>
      </c>
    </row>
    <row r="208" spans="1:17" ht="12.75">
      <c r="A208" t="s">
        <v>184</v>
      </c>
      <c r="B208">
        <v>3</v>
      </c>
      <c r="C208">
        <v>7</v>
      </c>
      <c r="D208">
        <v>21</v>
      </c>
      <c r="E208">
        <v>33.3</v>
      </c>
      <c r="F208">
        <v>9</v>
      </c>
      <c r="G208">
        <v>13</v>
      </c>
      <c r="H208">
        <v>69.2</v>
      </c>
      <c r="I208">
        <v>0</v>
      </c>
      <c r="J208">
        <v>5</v>
      </c>
      <c r="K208">
        <v>7</v>
      </c>
      <c r="L208">
        <v>4</v>
      </c>
      <c r="M208">
        <v>1.75</v>
      </c>
      <c r="N208">
        <v>1</v>
      </c>
      <c r="O208">
        <v>2</v>
      </c>
      <c r="P208">
        <v>23</v>
      </c>
      <c r="Q208">
        <v>68.3</v>
      </c>
    </row>
    <row r="209" spans="1:17" ht="12.75">
      <c r="A209" t="s">
        <v>185</v>
      </c>
      <c r="B209">
        <v>3</v>
      </c>
      <c r="C209">
        <v>5</v>
      </c>
      <c r="D209">
        <v>17</v>
      </c>
      <c r="E209">
        <v>29.4</v>
      </c>
      <c r="F209">
        <v>3</v>
      </c>
      <c r="G209">
        <v>4</v>
      </c>
      <c r="H209">
        <v>75</v>
      </c>
      <c r="I209">
        <v>0</v>
      </c>
      <c r="J209">
        <v>14</v>
      </c>
      <c r="K209">
        <v>4</v>
      </c>
      <c r="L209">
        <v>5</v>
      </c>
      <c r="M209">
        <v>0.8</v>
      </c>
      <c r="N209">
        <v>2</v>
      </c>
      <c r="O209">
        <v>0</v>
      </c>
      <c r="P209">
        <v>13</v>
      </c>
      <c r="Q209">
        <v>62.1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2004-11-15T12:45:02Z</dcterms:created>
  <dcterms:modified xsi:type="dcterms:W3CDTF">2004-11-15T18:20:35Z</dcterms:modified>
  <cp:category/>
  <cp:version/>
  <cp:contentType/>
  <cp:contentStatus/>
</cp:coreProperties>
</file>