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player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<sst xmlns="http://schemas.openxmlformats.org/spreadsheetml/2006/main" count="1130" uniqueCount="247">
  <si>
    <t>Bare-ass Circus Midgets Players Period 9 Fantasy Stats Stats</t>
  </si>
  <si>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</si>
  <si>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</si>
  <si>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</si>
  <si>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</si>
  <si>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</si>
  <si>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</si>
  <si>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</si>
  <si>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</si>
  <si>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</si>
  <si>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</si>
  <si>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</si>
  <si>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</si>
  <si>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</si>
  <si>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</si>
  <si>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</si>
  <si>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</si>
  <si>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</si>
  <si>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Walker, Antoine F ATL</t>
  </si>
  <si>
    <t>Brand, Elton F LAC</t>
  </si>
  <si>
    <t>Francis, Steve G ORL</t>
  </si>
  <si>
    <t>Hinrich, Kirk G CHI</t>
  </si>
  <si>
    <t>Nene,  F DEN</t>
  </si>
  <si>
    <t>Battie, Tony C ORL</t>
  </si>
  <si>
    <t>Ivey, Royal G ATL</t>
  </si>
  <si>
    <t>Williams, Eric G TOR</t>
  </si>
  <si>
    <t>Butler, Caron F LAL</t>
  </si>
  <si>
    <t>Chums Champs Players Period 9 Fantasy Stats Stats</t>
  </si>
  <si>
    <t>Hughes, Larry G WAS</t>
  </si>
  <si>
    <t>Jamison, Antawn F WAS</t>
  </si>
  <si>
    <t>Hamilton, Richard G DET</t>
  </si>
  <si>
    <t>Mohammed, Nazr C NY</t>
  </si>
  <si>
    <t>McDyess, Antonio F DET</t>
  </si>
  <si>
    <t>Houston, Allan G NY</t>
  </si>
  <si>
    <t>Camby, Marcus C DEN</t>
  </si>
  <si>
    <t>Chandler, Tyson C CHI</t>
  </si>
  <si>
    <t>Fat Watters Players Period 9 Fantasy Stats Stats</t>
  </si>
  <si>
    <t>Iverson, Allen G PHI</t>
  </si>
  <si>
    <t>Harrington, Al F ATL</t>
  </si>
  <si>
    <t>Marion, Shawn F PHO</t>
  </si>
  <si>
    <t>Mason, Desmond F MIL</t>
  </si>
  <si>
    <t>Hill, Grant F ORL</t>
  </si>
  <si>
    <t>Ilgauskas, Zydrunas C CLE</t>
  </si>
  <si>
    <t>Christie, Doug G SAC</t>
  </si>
  <si>
    <t>Diaw, Boris G ATL</t>
  </si>
  <si>
    <t>Five Times Dope Players Period 9 Fantasy Stats Stats</t>
  </si>
  <si>
    <t>Robinson, Clifford C GS</t>
  </si>
  <si>
    <t>Bowen, Bruce F SA</t>
  </si>
  <si>
    <t>Anthony, Carmelo F DEN</t>
  </si>
  <si>
    <t>Stoudamire, Damon G POR</t>
  </si>
  <si>
    <t>Miller, Reggie G IND</t>
  </si>
  <si>
    <t>James, LeBron F CLE</t>
  </si>
  <si>
    <t>Evans, Reggie F SEA</t>
  </si>
  <si>
    <t>Haslem, Udonis F MIA</t>
  </si>
  <si>
    <t>Gordon, Ben G CHI</t>
  </si>
  <si>
    <t>Flaming Cajones Players Period 9 Fantasy Stats Stats</t>
  </si>
  <si>
    <t>Maggette, Corey F LAC</t>
  </si>
  <si>
    <t>Parker, Tony G SA</t>
  </si>
  <si>
    <t>Stoudemire, Amare F PHO</t>
  </si>
  <si>
    <t>Posey, James G MEM</t>
  </si>
  <si>
    <t>Gooden, Drew F CLE</t>
  </si>
  <si>
    <t>Knight, Brevin G CHA</t>
  </si>
  <si>
    <t>Brezec, Primoz F CHA</t>
  </si>
  <si>
    <t>Dickau, Dan G NO</t>
  </si>
  <si>
    <t>Murray, Ronald G SEA</t>
  </si>
  <si>
    <t>HomeFries a la Gravy Players Period 9 Fantasy Stats Stats</t>
  </si>
  <si>
    <t>McGrady, Tracy G HOU</t>
  </si>
  <si>
    <t>Okafor, Emeka F CHA</t>
  </si>
  <si>
    <t>Bryant, Kobe G LAL</t>
  </si>
  <si>
    <t>Kaman, Chris C LAC</t>
  </si>
  <si>
    <t>Battier, Shane G MEM</t>
  </si>
  <si>
    <t>Green, Willie G PHI</t>
  </si>
  <si>
    <t>Finley, Michael G DAL</t>
  </si>
  <si>
    <t>Lopez, Raul G UTA</t>
  </si>
  <si>
    <t>Smith, Joe F MIL</t>
  </si>
  <si>
    <t>Hounder Pounders Players Period 9 Fantasy Stats Stats</t>
  </si>
  <si>
    <t>Lewis, Rashard F SEA</t>
  </si>
  <si>
    <t>Okur, Mehmet F UTA</t>
  </si>
  <si>
    <t>Anderson, Derek G POR</t>
  </si>
  <si>
    <t>Thomas, Tim F NY</t>
  </si>
  <si>
    <t>Jefferson, Al F BOS</t>
  </si>
  <si>
    <t>Davis, Baron G NO</t>
  </si>
  <si>
    <t>Dampier, Erick C DAL</t>
  </si>
  <si>
    <t>Boykins, Earl G DEN</t>
  </si>
  <si>
    <t>Evans, Maurice G SAC</t>
  </si>
  <si>
    <t>Impossible Dream Players Period 9 Fantasy Stats Stats</t>
  </si>
  <si>
    <t>Wallace, Ben F DET</t>
  </si>
  <si>
    <t>Ginobili, Manu G SA</t>
  </si>
  <si>
    <t>Harpring, Matt F UTA</t>
  </si>
  <si>
    <t>Simmons, Bobby G LAC</t>
  </si>
  <si>
    <t>Odom, Lamar F LAL</t>
  </si>
  <si>
    <t>Davis, Ricky F BOS</t>
  </si>
  <si>
    <t>Ratliff, Theo C POR</t>
  </si>
  <si>
    <t>Murray, Lamond F TOR</t>
  </si>
  <si>
    <t>Laettner, Christian F MIA</t>
  </si>
  <si>
    <t>Jewish Hoops Heroes Players Period 9 Fantasy Stats Stats</t>
  </si>
  <si>
    <t>Marbury, Stephon G NY</t>
  </si>
  <si>
    <t>Iguodala, Andre F PHI</t>
  </si>
  <si>
    <t>Ridnour, Luke G SEA</t>
  </si>
  <si>
    <t>Nowitzki, Dirk F DAL</t>
  </si>
  <si>
    <t>Stojakovic, Peja F SAC</t>
  </si>
  <si>
    <t>McInnis, Jeff G CLE</t>
  </si>
  <si>
    <t>Brown, P.J. F NO</t>
  </si>
  <si>
    <t>Bogans, Keith G CHA</t>
  </si>
  <si>
    <t>Lampshade Dogs Players Period 9 Fantasy Stats Stats</t>
  </si>
  <si>
    <t>O'Neal, Jermaine F IND</t>
  </si>
  <si>
    <t>Gasol, Pau F MEM</t>
  </si>
  <si>
    <t>LaFrentz, Raef C BOS</t>
  </si>
  <si>
    <t>Hart, Jason G CHA</t>
  </si>
  <si>
    <t>Radmanovic, Vladimir F SEA</t>
  </si>
  <si>
    <t>Alston, Rafer G TOR</t>
  </si>
  <si>
    <t>Johnson, Joe G PHO</t>
  </si>
  <si>
    <t>Foster, Jeff C IND</t>
  </si>
  <si>
    <t>Williams, Maurice G MIL</t>
  </si>
  <si>
    <t>PCHS Players Period 9 Fantasy Stats Stats</t>
  </si>
  <si>
    <t>Duncan, Tim F SA</t>
  </si>
  <si>
    <t>Sura, Bob G HOU</t>
  </si>
  <si>
    <t>Gadzuric, Dan C MIL</t>
  </si>
  <si>
    <t>Howard, Juwan F HOU</t>
  </si>
  <si>
    <t>Bibby, Mike G SAC</t>
  </si>
  <si>
    <t>Harrison, David C IND</t>
  </si>
  <si>
    <t>Croshere, Austin F IND</t>
  </si>
  <si>
    <t>Nailon, Lee F NO</t>
  </si>
  <si>
    <t>Harris, Devin G DAL</t>
  </si>
  <si>
    <t>Repeat Offenders Players Period 9 Fantasy Stats Stats</t>
  </si>
  <si>
    <t>Korver, Kyle F PHI</t>
  </si>
  <si>
    <t>Prince, Tayshaun F DET</t>
  </si>
  <si>
    <t>Murphy, Troy F GS</t>
  </si>
  <si>
    <t>Arenas, Gilbert G WAS</t>
  </si>
  <si>
    <t>Welsch, Jiri G BOS</t>
  </si>
  <si>
    <t>Ming, Yao C HOU</t>
  </si>
  <si>
    <t>Rush, Kareem G CHA</t>
  </si>
  <si>
    <t>Krstic, Nenad F NJ</t>
  </si>
  <si>
    <t>Griffin, Eddie F MIN</t>
  </si>
  <si>
    <t>Rocky Dennis Express Players Period 9 Fantasy Stats Stats</t>
  </si>
  <si>
    <t>Kidd, Jason G NJ</t>
  </si>
  <si>
    <t>Pierce, Paul F BOS</t>
  </si>
  <si>
    <t>James, Mike G MIL</t>
  </si>
  <si>
    <t>Payton, Gary G BOS</t>
  </si>
  <si>
    <t>Jones, Damon G MIA</t>
  </si>
  <si>
    <t>Collins, Jason C NJ</t>
  </si>
  <si>
    <t>Taylor, Maurice F HOU</t>
  </si>
  <si>
    <t>Mihm, Chris C LAL</t>
  </si>
  <si>
    <t>Roy-Als with Cheese Players Period 9 Fantasy Stats Stats</t>
  </si>
  <si>
    <t>Jefferson, Richard F NJ</t>
  </si>
  <si>
    <t>Garnett, Kevin F MIN</t>
  </si>
  <si>
    <t>Smith, Josh F ATL</t>
  </si>
  <si>
    <t>Miles, Darius F POR</t>
  </si>
  <si>
    <t>Miller, Brad C SAC</t>
  </si>
  <si>
    <t>Thomas, Kenny F PHI</t>
  </si>
  <si>
    <t>Hayes, Jarvis G WAS</t>
  </si>
  <si>
    <t>Dunleavy, Mike G GS</t>
  </si>
  <si>
    <t>Arroyo, Carlos G UTA</t>
  </si>
  <si>
    <t>Runnin Toilets Players Period 9 Fantasy Stats Stats</t>
  </si>
  <si>
    <t>Allen, Ray G SEA</t>
  </si>
  <si>
    <t>Richardson, Quentin G PHO</t>
  </si>
  <si>
    <t>Webber, Chris F SAC</t>
  </si>
  <si>
    <t>Howard, Dwight F ORL</t>
  </si>
  <si>
    <t>Van Exel, Nick G POR</t>
  </si>
  <si>
    <t>Nesterovic, Rasho C SA</t>
  </si>
  <si>
    <t>Jones, Eddie G MIA</t>
  </si>
  <si>
    <t>Mobley, Cuttino G ORL</t>
  </si>
  <si>
    <t>Miller, Mike F MEM</t>
  </si>
  <si>
    <t>Strobelite Honeys Players Period 9 Fantasy Stats Stats</t>
  </si>
  <si>
    <t>Wade, Dwyane G MIA</t>
  </si>
  <si>
    <t>Tinsley, Jamaal G IND</t>
  </si>
  <si>
    <t>Richardson, Jason G GS</t>
  </si>
  <si>
    <t>Daniels, Antonio G SEA</t>
  </si>
  <si>
    <t>Swift, Stromile C MEM</t>
  </si>
  <si>
    <t>Marshall, Donyell F TOR</t>
  </si>
  <si>
    <t>Turkoglu, Hedo F ORL</t>
  </si>
  <si>
    <t>Hudson, Troy G MIN</t>
  </si>
  <si>
    <t>Jones, James F IND</t>
  </si>
  <si>
    <t>Super Padz Players Period 9 Fantasy Stats Stats</t>
  </si>
  <si>
    <t>Wallace, Rasheed F DET</t>
  </si>
  <si>
    <t>Redd, Michael G MIL</t>
  </si>
  <si>
    <t>Wallace, Gerald F CHA</t>
  </si>
  <si>
    <t>Miller, Andre G DEN</t>
  </si>
  <si>
    <t>Watson, Earl G MEM</t>
  </si>
  <si>
    <t>Jackson, Marc F PHI</t>
  </si>
  <si>
    <t>Jones, Fred G IND</t>
  </si>
  <si>
    <t>Blount, Mark C BOS</t>
  </si>
  <si>
    <t>Talking Goats Players Period 9 Fantasy Stats Stats</t>
  </si>
  <si>
    <t>Randolph, Zach F POR</t>
  </si>
  <si>
    <t>Haywood, Brendan C WAS</t>
  </si>
  <si>
    <t>Nash, Steve G PHO</t>
  </si>
  <si>
    <t>O'Neal, Shaquille C MIA</t>
  </si>
  <si>
    <t>Thomas, Kurt F NY</t>
  </si>
  <si>
    <t>Cassell, Sam G MIN</t>
  </si>
  <si>
    <t>Patterson, Ruben F POR</t>
  </si>
  <si>
    <t>Rose, Jalen F TOR</t>
  </si>
  <si>
    <t>Sweetney, Michael F NY</t>
  </si>
  <si>
    <t>Toes Players Period 9 Fantasy Stats Stats</t>
  </si>
  <si>
    <t>Udrih, Beno G SA</t>
  </si>
  <si>
    <t>Terry, Jason G DAL</t>
  </si>
  <si>
    <t>Bosh, Chris F TOR</t>
  </si>
  <si>
    <t>Williams, Jason G MEM</t>
  </si>
  <si>
    <t>Howard, Josh F DAL</t>
  </si>
  <si>
    <t>Kapono, Jason F CHA</t>
  </si>
  <si>
    <t>Smith, J.R. G NO</t>
  </si>
  <si>
    <t>Ariza, Trevor F NY</t>
  </si>
  <si>
    <t>Divac, Vlade C LAL</t>
  </si>
  <si>
    <t>White-trash Wife-beaters Players Period 9 Fantasy Stats Stats</t>
  </si>
  <si>
    <t>Billups, Chauncey G DET</t>
  </si>
  <si>
    <t>Boozer, Carlos F UTA</t>
  </si>
  <si>
    <t>Fisher, Derek G GS</t>
  </si>
  <si>
    <t>Abdur-Rahim, Shareef F POR</t>
  </si>
  <si>
    <t>Claxton, Speedy G GS</t>
  </si>
  <si>
    <t>Martin, Kenyon F DEN</t>
  </si>
  <si>
    <t>Mourning, Alonzo C TOR</t>
  </si>
  <si>
    <t>Jackson, Jim F NO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</si>
  <si>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</si>
  <si>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</si>
  <si>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</si>
  <si>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</si>
  <si>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</si>
  <si>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</si>
  <si>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</si>
  <si>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</si>
  <si>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</si>
  <si>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</si>
  <si>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</si>
  <si>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</si>
  <si>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</si>
  <si>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</si>
  <si>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</si>
  <si>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</si>
  <si>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</si>
  <si>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</si>
  <si>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</si>
  <si>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</si>
  <si>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</si>
  <si>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</si>
  <si>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</si>
  <si>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</si>
  <si>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</si>
  <si>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</si>
  <si>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</si>
  <si>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</si>
  <si>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</si>
  <si>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</si>
  <si>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Team</t>
  </si>
  <si>
    <t>Final</t>
  </si>
  <si>
    <t>TOTAL</t>
  </si>
  <si>
    <t>Avg</t>
  </si>
  <si>
    <t>/30</t>
  </si>
  <si>
    <t>Var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</si>
</sst>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20" t="s">
        <v>2</v>
      </c>
      <c r="B1" s="20" t="s">
        <v>244</v>
      </c>
      <c r="C1" s="21" t="s">
        <v>245</v>
      </c>
      <c r="D1" s="20" t="s">
        <v>246</v>
      </c>
    </row>
    <row r="2" spans="1:4" ht="12.75">
      <c r="A2" s="22">
        <v>511</v>
      </c>
      <c r="B2" s="23">
        <f>+A2/20</f>
        <v>25.55</v>
      </c>
      <c r="C2" s="24">
        <f>+B2/30</f>
        <v>0.8516666666666667</v>
      </c>
      <c r="D2" s="25">
        <f>18*C2</f>
        <v>15.33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bestFit="1" customWidth="1"/>
    <col min="2" max="2" width="18.7109375" style="1" bestFit="1" customWidth="1"/>
    <col min="3" max="3" width="4.8515625" style="16" bestFit="1" customWidth="1"/>
    <col min="4" max="4" width="5.28125" style="1" bestFit="1" customWidth="1"/>
    <col min="5" max="5" width="3.57421875" style="2" bestFit="1" customWidth="1"/>
    <col min="6" max="7" width="4.421875" style="2" bestFit="1" customWidth="1"/>
    <col min="8" max="8" width="4.8515625" style="2" bestFit="1" customWidth="1"/>
    <col min="9" max="10" width="4.421875" style="2" bestFit="1" customWidth="1"/>
    <col min="11" max="11" width="4.8515625" style="2" bestFit="1" customWidth="1"/>
    <col min="12" max="12" width="3.57421875" style="2" bestFit="1" customWidth="1"/>
    <col min="13" max="14" width="4.421875" style="2" bestFit="1" customWidth="1"/>
    <col min="15" max="15" width="3.57421875" style="2" bestFit="1" customWidth="1"/>
    <col min="16" max="16" width="4.8515625" style="2" bestFit="1" customWidth="1"/>
    <col min="17" max="18" width="3.57421875" style="2" bestFit="1" customWidth="1"/>
    <col min="19" max="19" width="4.421875" style="2" bestFit="1" customWidth="1"/>
    <col min="20" max="28" width="4.421875" style="1" bestFit="1" customWidth="1"/>
    <col min="29" max="16384" width="9.140625" style="1" customWidth="1"/>
  </cols>
  <sheetData>
    <row r="1" spans="2:28" ht="11.25">
      <c r="B1" s="1" t="s">
        <v>241</v>
      </c>
      <c r="C1" s="16" t="s">
        <v>242</v>
      </c>
      <c r="D1" s="3" t="s">
        <v>231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3" t="s">
        <v>232</v>
      </c>
      <c r="U1" s="3" t="s">
        <v>233</v>
      </c>
      <c r="V1" s="3" t="s">
        <v>234</v>
      </c>
      <c r="W1" s="3" t="s">
        <v>235</v>
      </c>
      <c r="X1" s="3" t="s">
        <v>236</v>
      </c>
      <c r="Y1" s="3" t="s">
        <v>237</v>
      </c>
      <c r="Z1" s="3" t="s">
        <v>3</v>
      </c>
      <c r="AA1" s="3" t="s">
        <v>6</v>
      </c>
      <c r="AB1" s="3" t="s">
        <v>238</v>
      </c>
    </row>
    <row r="2" spans="1:28" ht="11.25">
      <c r="A2" s="17">
        <v>1</v>
      </c>
      <c r="B2" s="1" t="s">
        <v>220</v>
      </c>
      <c r="C2" s="26">
        <f>+D2/15.33</f>
        <v>117.12981082844095</v>
      </c>
      <c r="D2" s="13">
        <v>1795.6</v>
      </c>
      <c r="E2" s="11">
        <v>28</v>
      </c>
      <c r="F2" s="11">
        <v>146</v>
      </c>
      <c r="G2" s="11">
        <v>314</v>
      </c>
      <c r="H2" s="12">
        <v>0.46496815286624205</v>
      </c>
      <c r="I2" s="11">
        <v>82</v>
      </c>
      <c r="J2" s="11">
        <v>97</v>
      </c>
      <c r="K2" s="12">
        <v>0.845360824742268</v>
      </c>
      <c r="L2" s="11">
        <v>21</v>
      </c>
      <c r="M2" s="11">
        <v>175</v>
      </c>
      <c r="N2" s="11">
        <v>99</v>
      </c>
      <c r="O2" s="11">
        <v>54</v>
      </c>
      <c r="P2" s="12">
        <v>1.8333333333333333</v>
      </c>
      <c r="Q2" s="11">
        <v>13</v>
      </c>
      <c r="R2" s="11">
        <v>29</v>
      </c>
      <c r="S2" s="11">
        <v>395</v>
      </c>
      <c r="T2" s="14">
        <v>395</v>
      </c>
      <c r="U2" s="14">
        <v>297.5</v>
      </c>
      <c r="V2" s="14">
        <v>297</v>
      </c>
      <c r="W2" s="14">
        <v>84</v>
      </c>
      <c r="X2" s="14">
        <v>127.6</v>
      </c>
      <c r="Y2" s="14">
        <v>84.5</v>
      </c>
      <c r="Z2" s="15">
        <v>160</v>
      </c>
      <c r="AA2" s="15">
        <v>190</v>
      </c>
      <c r="AB2" s="15">
        <v>160</v>
      </c>
    </row>
    <row r="3" spans="1:28" ht="11.25">
      <c r="A3" s="17">
        <v>2</v>
      </c>
      <c r="B3" s="1" t="s">
        <v>219</v>
      </c>
      <c r="C3" s="26">
        <f aca="true" t="shared" si="0" ref="C3:C21">+D3/15.33</f>
        <v>114.6249184605349</v>
      </c>
      <c r="D3" s="13">
        <v>1757.2</v>
      </c>
      <c r="E3" s="11">
        <v>23</v>
      </c>
      <c r="F3" s="11">
        <v>141</v>
      </c>
      <c r="G3" s="11">
        <v>287</v>
      </c>
      <c r="H3" s="12">
        <v>0.4912891986062718</v>
      </c>
      <c r="I3" s="11">
        <v>65</v>
      </c>
      <c r="J3" s="11">
        <v>78</v>
      </c>
      <c r="K3" s="12">
        <v>0.8333333333333334</v>
      </c>
      <c r="L3" s="11">
        <v>32</v>
      </c>
      <c r="M3" s="11">
        <v>116</v>
      </c>
      <c r="N3" s="11">
        <v>106</v>
      </c>
      <c r="O3" s="11">
        <v>63</v>
      </c>
      <c r="P3" s="12">
        <v>1.6825396825396826</v>
      </c>
      <c r="Q3" s="11">
        <v>12</v>
      </c>
      <c r="R3" s="11">
        <v>30</v>
      </c>
      <c r="S3" s="11">
        <v>379</v>
      </c>
      <c r="T3" s="14">
        <v>379</v>
      </c>
      <c r="U3" s="14">
        <v>197.2</v>
      </c>
      <c r="V3" s="14">
        <v>318</v>
      </c>
      <c r="W3" s="14">
        <v>128</v>
      </c>
      <c r="X3" s="14">
        <v>132</v>
      </c>
      <c r="Y3" s="14">
        <v>78</v>
      </c>
      <c r="Z3" s="15">
        <v>190</v>
      </c>
      <c r="AA3" s="15">
        <v>190</v>
      </c>
      <c r="AB3" s="15">
        <v>145</v>
      </c>
    </row>
    <row r="4" spans="1:28" ht="11.25">
      <c r="A4" s="17">
        <v>3</v>
      </c>
      <c r="B4" s="1" t="s">
        <v>216</v>
      </c>
      <c r="C4" s="26">
        <f t="shared" si="0"/>
        <v>105.33594259621657</v>
      </c>
      <c r="D4" s="13">
        <v>1614.8</v>
      </c>
      <c r="E4" s="11">
        <v>26</v>
      </c>
      <c r="F4" s="11">
        <v>146</v>
      </c>
      <c r="G4" s="11">
        <v>311</v>
      </c>
      <c r="H4" s="12">
        <v>0.4694533762057878</v>
      </c>
      <c r="I4" s="11">
        <v>93</v>
      </c>
      <c r="J4" s="11">
        <v>123</v>
      </c>
      <c r="K4" s="12">
        <v>0.7560975609756098</v>
      </c>
      <c r="L4" s="11">
        <v>30</v>
      </c>
      <c r="M4" s="11">
        <v>141</v>
      </c>
      <c r="N4" s="11">
        <v>63</v>
      </c>
      <c r="O4" s="11">
        <v>38</v>
      </c>
      <c r="P4" s="12">
        <v>1.6578947368421053</v>
      </c>
      <c r="Q4" s="11">
        <v>17</v>
      </c>
      <c r="R4" s="11">
        <v>24</v>
      </c>
      <c r="S4" s="11">
        <v>415</v>
      </c>
      <c r="T4" s="14">
        <v>415</v>
      </c>
      <c r="U4" s="14">
        <v>239.7</v>
      </c>
      <c r="V4" s="14">
        <v>189</v>
      </c>
      <c r="W4" s="14">
        <v>120</v>
      </c>
      <c r="X4" s="14">
        <v>105.6</v>
      </c>
      <c r="Y4" s="14">
        <v>110.5</v>
      </c>
      <c r="Z4" s="15">
        <v>175</v>
      </c>
      <c r="AA4" s="15">
        <v>115</v>
      </c>
      <c r="AB4" s="15">
        <v>145</v>
      </c>
    </row>
    <row r="5" spans="1:28" ht="11.25">
      <c r="A5" s="17">
        <v>4</v>
      </c>
      <c r="B5" s="1" t="s">
        <v>221</v>
      </c>
      <c r="C5" s="26">
        <f t="shared" si="0"/>
        <v>104.65101108936724</v>
      </c>
      <c r="D5" s="13">
        <v>1604.3</v>
      </c>
      <c r="E5" s="11">
        <v>28</v>
      </c>
      <c r="F5" s="11">
        <v>132</v>
      </c>
      <c r="G5" s="11">
        <v>254</v>
      </c>
      <c r="H5" s="12">
        <v>0.5196850393700787</v>
      </c>
      <c r="I5" s="11">
        <v>66</v>
      </c>
      <c r="J5" s="11">
        <v>102</v>
      </c>
      <c r="K5" s="12">
        <v>0.6470588235294118</v>
      </c>
      <c r="L5" s="11">
        <v>5</v>
      </c>
      <c r="M5" s="11">
        <v>179</v>
      </c>
      <c r="N5" s="11">
        <v>79</v>
      </c>
      <c r="O5" s="11">
        <v>43</v>
      </c>
      <c r="P5" s="12">
        <v>1.8372093023255813</v>
      </c>
      <c r="Q5" s="11">
        <v>24</v>
      </c>
      <c r="R5" s="11">
        <v>30</v>
      </c>
      <c r="S5" s="11">
        <v>335</v>
      </c>
      <c r="T5" s="14">
        <v>335</v>
      </c>
      <c r="U5" s="14">
        <v>304.3</v>
      </c>
      <c r="V5" s="14">
        <v>237</v>
      </c>
      <c r="W5" s="14">
        <v>20</v>
      </c>
      <c r="X5" s="14">
        <v>132</v>
      </c>
      <c r="Y5" s="14">
        <v>156</v>
      </c>
      <c r="Z5" s="15">
        <v>190</v>
      </c>
      <c r="AA5" s="15">
        <v>70</v>
      </c>
      <c r="AB5" s="15">
        <v>160</v>
      </c>
    </row>
    <row r="6" spans="1:28" ht="11.25">
      <c r="A6" s="17">
        <v>5</v>
      </c>
      <c r="B6" s="1" t="s">
        <v>211</v>
      </c>
      <c r="C6" s="26">
        <f t="shared" si="0"/>
        <v>104.57925636007828</v>
      </c>
      <c r="D6" s="13">
        <v>1603.2</v>
      </c>
      <c r="E6" s="11">
        <v>26</v>
      </c>
      <c r="F6" s="11">
        <v>128</v>
      </c>
      <c r="G6" s="11">
        <v>279</v>
      </c>
      <c r="H6" s="12">
        <v>0.45878136200716846</v>
      </c>
      <c r="I6" s="11">
        <v>87</v>
      </c>
      <c r="J6" s="11">
        <v>109</v>
      </c>
      <c r="K6" s="12">
        <v>0.7981651376146789</v>
      </c>
      <c r="L6" s="11">
        <v>15</v>
      </c>
      <c r="M6" s="11">
        <v>182</v>
      </c>
      <c r="N6" s="11">
        <v>79</v>
      </c>
      <c r="O6" s="11">
        <v>65</v>
      </c>
      <c r="P6" s="12">
        <v>1.2153846153846153</v>
      </c>
      <c r="Q6" s="11">
        <v>20</v>
      </c>
      <c r="R6" s="11">
        <v>27</v>
      </c>
      <c r="S6" s="11">
        <v>358</v>
      </c>
      <c r="T6" s="14">
        <v>358</v>
      </c>
      <c r="U6" s="14">
        <v>309.4</v>
      </c>
      <c r="V6" s="14">
        <v>237</v>
      </c>
      <c r="W6" s="14">
        <v>60</v>
      </c>
      <c r="X6" s="14">
        <v>118.8</v>
      </c>
      <c r="Y6" s="14">
        <v>130</v>
      </c>
      <c r="Z6" s="15">
        <v>145</v>
      </c>
      <c r="AA6" s="15">
        <v>160</v>
      </c>
      <c r="AB6" s="15">
        <v>85</v>
      </c>
    </row>
    <row r="7" spans="1:28" ht="11.25">
      <c r="A7" s="17">
        <v>6</v>
      </c>
      <c r="B7" s="1" t="s">
        <v>222</v>
      </c>
      <c r="C7" s="26">
        <v>105</v>
      </c>
      <c r="D7" s="13">
        <v>1601.3</v>
      </c>
      <c r="E7" s="11">
        <v>27</v>
      </c>
      <c r="F7" s="11">
        <v>130</v>
      </c>
      <c r="G7" s="11">
        <v>281</v>
      </c>
      <c r="H7" s="12">
        <v>0.4626334519572954</v>
      </c>
      <c r="I7" s="11">
        <v>66</v>
      </c>
      <c r="J7" s="11">
        <v>88</v>
      </c>
      <c r="K7" s="12">
        <v>0.75</v>
      </c>
      <c r="L7" s="11">
        <v>37</v>
      </c>
      <c r="M7" s="11">
        <v>130</v>
      </c>
      <c r="N7" s="11">
        <v>58</v>
      </c>
      <c r="O7" s="11">
        <v>38</v>
      </c>
      <c r="P7" s="12">
        <v>1.5263157894736843</v>
      </c>
      <c r="Q7" s="11">
        <v>23</v>
      </c>
      <c r="R7" s="11">
        <v>32</v>
      </c>
      <c r="S7" s="11">
        <v>363</v>
      </c>
      <c r="T7" s="14">
        <v>363</v>
      </c>
      <c r="U7" s="14">
        <v>221</v>
      </c>
      <c r="V7" s="14">
        <v>174</v>
      </c>
      <c r="W7" s="14">
        <v>148</v>
      </c>
      <c r="X7" s="14">
        <v>140.8</v>
      </c>
      <c r="Y7" s="14">
        <v>149.5</v>
      </c>
      <c r="Z7" s="15">
        <v>160</v>
      </c>
      <c r="AA7" s="15">
        <v>115</v>
      </c>
      <c r="AB7" s="15">
        <v>130</v>
      </c>
    </row>
    <row r="8" spans="1:28" ht="11.25">
      <c r="A8" s="17">
        <v>7</v>
      </c>
      <c r="B8" s="1" t="s">
        <v>214</v>
      </c>
      <c r="C8" s="26">
        <f t="shared" si="0"/>
        <v>104.05740378343118</v>
      </c>
      <c r="D8" s="13">
        <v>1595.2</v>
      </c>
      <c r="E8" s="11">
        <v>27</v>
      </c>
      <c r="F8" s="11">
        <v>116</v>
      </c>
      <c r="G8" s="11">
        <v>264</v>
      </c>
      <c r="H8" s="12">
        <v>0.4393939393939394</v>
      </c>
      <c r="I8" s="11">
        <v>75</v>
      </c>
      <c r="J8" s="11">
        <v>93</v>
      </c>
      <c r="K8" s="12">
        <v>0.8064516129032258</v>
      </c>
      <c r="L8" s="11">
        <v>31</v>
      </c>
      <c r="M8" s="11">
        <v>125</v>
      </c>
      <c r="N8" s="11">
        <v>85</v>
      </c>
      <c r="O8" s="11">
        <v>30</v>
      </c>
      <c r="P8" s="12">
        <v>2.8333333333333335</v>
      </c>
      <c r="Q8" s="11">
        <v>13</v>
      </c>
      <c r="R8" s="11">
        <v>23</v>
      </c>
      <c r="S8" s="11">
        <v>338</v>
      </c>
      <c r="T8" s="14">
        <v>338</v>
      </c>
      <c r="U8" s="14">
        <v>212.5</v>
      </c>
      <c r="V8" s="14">
        <v>255</v>
      </c>
      <c r="W8" s="14">
        <v>124</v>
      </c>
      <c r="X8" s="14">
        <v>101.2</v>
      </c>
      <c r="Y8" s="14">
        <v>84.5</v>
      </c>
      <c r="Z8" s="15">
        <v>115</v>
      </c>
      <c r="AA8" s="15">
        <v>175</v>
      </c>
      <c r="AB8" s="15">
        <v>190</v>
      </c>
    </row>
    <row r="9" spans="1:28" ht="11.25">
      <c r="A9" s="17">
        <v>8</v>
      </c>
      <c r="B9" s="1" t="s">
        <v>212</v>
      </c>
      <c r="C9" s="26">
        <f t="shared" si="0"/>
        <v>103.93998695368559</v>
      </c>
      <c r="D9" s="13">
        <v>1593.4</v>
      </c>
      <c r="E9" s="11">
        <v>26</v>
      </c>
      <c r="F9" s="11">
        <v>164</v>
      </c>
      <c r="G9" s="11">
        <v>333</v>
      </c>
      <c r="H9" s="12">
        <v>0.4924924924924925</v>
      </c>
      <c r="I9" s="11">
        <v>76</v>
      </c>
      <c r="J9" s="11">
        <v>100</v>
      </c>
      <c r="K9" s="12">
        <v>0.76</v>
      </c>
      <c r="L9" s="11">
        <v>19</v>
      </c>
      <c r="M9" s="11">
        <v>145</v>
      </c>
      <c r="N9" s="11">
        <v>62</v>
      </c>
      <c r="O9" s="11">
        <v>41</v>
      </c>
      <c r="P9" s="12">
        <v>1.5121951219512195</v>
      </c>
      <c r="Q9" s="11">
        <v>15</v>
      </c>
      <c r="R9" s="11">
        <v>26</v>
      </c>
      <c r="S9" s="11">
        <v>423</v>
      </c>
      <c r="T9" s="14">
        <v>423</v>
      </c>
      <c r="U9" s="14">
        <v>246.5</v>
      </c>
      <c r="V9" s="14">
        <v>186</v>
      </c>
      <c r="W9" s="14">
        <v>76</v>
      </c>
      <c r="X9" s="14">
        <v>114.4</v>
      </c>
      <c r="Y9" s="14">
        <v>97.5</v>
      </c>
      <c r="Z9" s="15">
        <v>190</v>
      </c>
      <c r="AA9" s="15">
        <v>130</v>
      </c>
      <c r="AB9" s="15">
        <v>130</v>
      </c>
    </row>
    <row r="10" spans="1:28" ht="11.25">
      <c r="A10" s="17">
        <v>9</v>
      </c>
      <c r="B10" s="1" t="s">
        <v>225</v>
      </c>
      <c r="C10" s="26">
        <f t="shared" si="0"/>
        <v>103.71167645140248</v>
      </c>
      <c r="D10" s="13">
        <v>1589.9</v>
      </c>
      <c r="E10" s="11">
        <v>27</v>
      </c>
      <c r="F10" s="11">
        <v>133</v>
      </c>
      <c r="G10" s="11">
        <v>304</v>
      </c>
      <c r="H10" s="12">
        <v>0.4375</v>
      </c>
      <c r="I10" s="11">
        <v>52</v>
      </c>
      <c r="J10" s="11">
        <v>73</v>
      </c>
      <c r="K10" s="12">
        <v>0.7123287671232876</v>
      </c>
      <c r="L10" s="11">
        <v>43</v>
      </c>
      <c r="M10" s="11">
        <v>142</v>
      </c>
      <c r="N10" s="11">
        <v>75</v>
      </c>
      <c r="O10" s="11">
        <v>58</v>
      </c>
      <c r="P10" s="12">
        <v>1.293103448275862</v>
      </c>
      <c r="Q10" s="11">
        <v>21</v>
      </c>
      <c r="R10" s="11">
        <v>35</v>
      </c>
      <c r="S10" s="11">
        <v>361</v>
      </c>
      <c r="T10" s="14">
        <v>361</v>
      </c>
      <c r="U10" s="14">
        <v>241.4</v>
      </c>
      <c r="V10" s="14">
        <v>225</v>
      </c>
      <c r="W10" s="14">
        <v>172</v>
      </c>
      <c r="X10" s="14">
        <v>154</v>
      </c>
      <c r="Y10" s="14">
        <v>136.5</v>
      </c>
      <c r="Z10" s="15">
        <v>115</v>
      </c>
      <c r="AA10" s="15">
        <v>85</v>
      </c>
      <c r="AB10" s="15">
        <v>100</v>
      </c>
    </row>
    <row r="11" spans="1:28" s="10" customFormat="1" ht="11.25">
      <c r="A11" s="17">
        <v>10</v>
      </c>
      <c r="B11" s="1" t="s">
        <v>227</v>
      </c>
      <c r="C11" s="26">
        <f t="shared" si="0"/>
        <v>102.133072407045</v>
      </c>
      <c r="D11" s="13">
        <v>1565.7</v>
      </c>
      <c r="E11" s="11">
        <v>29</v>
      </c>
      <c r="F11" s="11">
        <v>137</v>
      </c>
      <c r="G11" s="11">
        <v>302</v>
      </c>
      <c r="H11" s="12">
        <v>0.45364238410596025</v>
      </c>
      <c r="I11" s="11">
        <v>78</v>
      </c>
      <c r="J11" s="11">
        <v>109</v>
      </c>
      <c r="K11" s="12">
        <v>0.7155963302752294</v>
      </c>
      <c r="L11" s="11">
        <v>24</v>
      </c>
      <c r="M11" s="11">
        <v>144</v>
      </c>
      <c r="N11" s="11">
        <v>87</v>
      </c>
      <c r="O11" s="11">
        <v>68</v>
      </c>
      <c r="P11" s="12">
        <v>1.2794117647058822</v>
      </c>
      <c r="Q11" s="11">
        <v>21</v>
      </c>
      <c r="R11" s="11">
        <v>31</v>
      </c>
      <c r="S11" s="11">
        <v>376</v>
      </c>
      <c r="T11" s="14">
        <v>376</v>
      </c>
      <c r="U11" s="14">
        <v>244.8</v>
      </c>
      <c r="V11" s="14">
        <v>261</v>
      </c>
      <c r="W11" s="14">
        <v>96</v>
      </c>
      <c r="X11" s="14">
        <v>136.4</v>
      </c>
      <c r="Y11" s="14">
        <v>136.5</v>
      </c>
      <c r="Z11" s="15">
        <v>145</v>
      </c>
      <c r="AA11" s="15">
        <v>85</v>
      </c>
      <c r="AB11" s="15">
        <v>85</v>
      </c>
    </row>
    <row r="12" spans="1:28" ht="11.25">
      <c r="A12" s="17">
        <v>11</v>
      </c>
      <c r="B12" s="1" t="s">
        <v>224</v>
      </c>
      <c r="C12" s="26">
        <f t="shared" si="0"/>
        <v>98.7279843444227</v>
      </c>
      <c r="D12" s="13">
        <v>1513.5</v>
      </c>
      <c r="E12" s="11">
        <v>29</v>
      </c>
      <c r="F12" s="11">
        <v>119</v>
      </c>
      <c r="G12" s="11">
        <v>289</v>
      </c>
      <c r="H12" s="12">
        <v>0.4117647058823529</v>
      </c>
      <c r="I12" s="11">
        <v>99</v>
      </c>
      <c r="J12" s="11">
        <v>122</v>
      </c>
      <c r="K12" s="12">
        <v>0.8114754098360656</v>
      </c>
      <c r="L12" s="11">
        <v>10</v>
      </c>
      <c r="M12" s="11">
        <v>157</v>
      </c>
      <c r="N12" s="11">
        <v>73</v>
      </c>
      <c r="O12" s="11">
        <v>47</v>
      </c>
      <c r="P12" s="12">
        <v>1.553191489361702</v>
      </c>
      <c r="Q12" s="11">
        <v>28</v>
      </c>
      <c r="R12" s="11">
        <v>19</v>
      </c>
      <c r="S12" s="11">
        <v>347</v>
      </c>
      <c r="T12" s="14">
        <v>347</v>
      </c>
      <c r="U12" s="14">
        <v>266.9</v>
      </c>
      <c r="V12" s="14">
        <v>219</v>
      </c>
      <c r="W12" s="14">
        <v>40</v>
      </c>
      <c r="X12" s="14">
        <v>83.6</v>
      </c>
      <c r="Y12" s="14">
        <v>182</v>
      </c>
      <c r="Z12" s="15">
        <v>70</v>
      </c>
      <c r="AA12" s="15">
        <v>175</v>
      </c>
      <c r="AB12" s="15">
        <v>130</v>
      </c>
    </row>
    <row r="13" spans="1:28" ht="11.25">
      <c r="A13" s="17">
        <v>12</v>
      </c>
      <c r="B13" s="1" t="s">
        <v>215</v>
      </c>
      <c r="C13" s="26">
        <f t="shared" si="0"/>
        <v>96.764514024788</v>
      </c>
      <c r="D13" s="13">
        <v>1483.4</v>
      </c>
      <c r="E13" s="11">
        <v>24</v>
      </c>
      <c r="F13" s="11">
        <v>135</v>
      </c>
      <c r="G13" s="11">
        <v>280</v>
      </c>
      <c r="H13" s="12">
        <v>0.48214285714285715</v>
      </c>
      <c r="I13" s="11">
        <v>93</v>
      </c>
      <c r="J13" s="11">
        <v>117</v>
      </c>
      <c r="K13" s="12">
        <v>0.7948717948717948</v>
      </c>
      <c r="L13" s="11">
        <v>11</v>
      </c>
      <c r="M13" s="11">
        <v>123</v>
      </c>
      <c r="N13" s="11">
        <v>83</v>
      </c>
      <c r="O13" s="11">
        <v>56</v>
      </c>
      <c r="P13" s="12">
        <v>1.4821428571428572</v>
      </c>
      <c r="Q13" s="11">
        <v>7</v>
      </c>
      <c r="R13" s="11">
        <v>22</v>
      </c>
      <c r="S13" s="11">
        <v>374</v>
      </c>
      <c r="T13" s="14">
        <v>374</v>
      </c>
      <c r="U13" s="14">
        <v>209.1</v>
      </c>
      <c r="V13" s="14">
        <v>249</v>
      </c>
      <c r="W13" s="14">
        <v>44</v>
      </c>
      <c r="X13" s="14">
        <v>96.8</v>
      </c>
      <c r="Y13" s="14">
        <v>45.5</v>
      </c>
      <c r="Z13" s="15">
        <v>190</v>
      </c>
      <c r="AA13" s="15">
        <v>160</v>
      </c>
      <c r="AB13" s="15">
        <v>115</v>
      </c>
    </row>
    <row r="14" spans="1:28" ht="11.25">
      <c r="A14" s="17">
        <v>13</v>
      </c>
      <c r="B14" s="1" t="s">
        <v>213</v>
      </c>
      <c r="C14" s="26">
        <f t="shared" si="0"/>
        <v>95.7795172863666</v>
      </c>
      <c r="D14" s="13">
        <v>1468.3</v>
      </c>
      <c r="E14" s="11">
        <v>23</v>
      </c>
      <c r="F14" s="11">
        <v>152</v>
      </c>
      <c r="G14" s="11">
        <v>341</v>
      </c>
      <c r="H14" s="12">
        <v>0.44574780058651026</v>
      </c>
      <c r="I14" s="11">
        <v>93</v>
      </c>
      <c r="J14" s="11">
        <v>125</v>
      </c>
      <c r="K14" s="12">
        <v>0.744</v>
      </c>
      <c r="L14" s="11">
        <v>8</v>
      </c>
      <c r="M14" s="11">
        <v>116</v>
      </c>
      <c r="N14" s="11">
        <v>79</v>
      </c>
      <c r="O14" s="11">
        <v>60</v>
      </c>
      <c r="P14" s="12">
        <v>1.3166666666666667</v>
      </c>
      <c r="Q14" s="11">
        <v>9</v>
      </c>
      <c r="R14" s="11">
        <v>44</v>
      </c>
      <c r="S14" s="11">
        <v>405</v>
      </c>
      <c r="T14" s="14">
        <v>405</v>
      </c>
      <c r="U14" s="14">
        <v>197.2</v>
      </c>
      <c r="V14" s="14">
        <v>237</v>
      </c>
      <c r="W14" s="14">
        <v>32</v>
      </c>
      <c r="X14" s="14">
        <v>193.6</v>
      </c>
      <c r="Y14" s="14">
        <v>58.5</v>
      </c>
      <c r="Z14" s="15">
        <v>130</v>
      </c>
      <c r="AA14" s="15">
        <v>115</v>
      </c>
      <c r="AB14" s="15">
        <v>100</v>
      </c>
    </row>
    <row r="15" spans="1:28" ht="11.25">
      <c r="A15" s="17">
        <v>14</v>
      </c>
      <c r="B15" s="1" t="s">
        <v>223</v>
      </c>
      <c r="C15" s="26">
        <f t="shared" si="0"/>
        <v>91.2654924983692</v>
      </c>
      <c r="D15" s="13">
        <v>1399.1</v>
      </c>
      <c r="E15" s="11">
        <v>29</v>
      </c>
      <c r="F15" s="11">
        <v>110</v>
      </c>
      <c r="G15" s="11">
        <v>273</v>
      </c>
      <c r="H15" s="12">
        <v>0.40293040293040294</v>
      </c>
      <c r="I15" s="11">
        <v>55</v>
      </c>
      <c r="J15" s="11">
        <v>83</v>
      </c>
      <c r="K15" s="12">
        <v>0.6626506024096386</v>
      </c>
      <c r="L15" s="11">
        <v>16</v>
      </c>
      <c r="M15" s="11">
        <v>120</v>
      </c>
      <c r="N15" s="11">
        <v>100</v>
      </c>
      <c r="O15" s="11">
        <v>51</v>
      </c>
      <c r="P15" s="12">
        <v>1.9607843137254901</v>
      </c>
      <c r="Q15" s="11">
        <v>15</v>
      </c>
      <c r="R15" s="11">
        <v>29</v>
      </c>
      <c r="S15" s="11">
        <v>291</v>
      </c>
      <c r="T15" s="14">
        <v>291</v>
      </c>
      <c r="U15" s="14">
        <v>204</v>
      </c>
      <c r="V15" s="14">
        <v>300</v>
      </c>
      <c r="W15" s="14">
        <v>64</v>
      </c>
      <c r="X15" s="14">
        <v>127.6</v>
      </c>
      <c r="Y15" s="14">
        <v>97.5</v>
      </c>
      <c r="Z15" s="15">
        <v>70</v>
      </c>
      <c r="AA15" s="15">
        <v>70</v>
      </c>
      <c r="AB15" s="15">
        <v>175</v>
      </c>
    </row>
    <row r="16" spans="1:28" ht="11.25">
      <c r="A16" s="17">
        <v>15</v>
      </c>
      <c r="B16" s="1" t="s">
        <v>228</v>
      </c>
      <c r="C16" s="26">
        <f t="shared" si="0"/>
        <v>87.77560339204175</v>
      </c>
      <c r="D16" s="13">
        <v>1345.6</v>
      </c>
      <c r="E16" s="11">
        <v>26</v>
      </c>
      <c r="F16" s="11">
        <v>140</v>
      </c>
      <c r="G16" s="11">
        <v>274</v>
      </c>
      <c r="H16" s="12">
        <v>0.5109489051094891</v>
      </c>
      <c r="I16" s="11">
        <v>69</v>
      </c>
      <c r="J16" s="11">
        <v>95</v>
      </c>
      <c r="K16" s="12">
        <v>0.7263157894736842</v>
      </c>
      <c r="L16" s="11">
        <v>7</v>
      </c>
      <c r="M16" s="11">
        <v>129</v>
      </c>
      <c r="N16" s="11">
        <v>62</v>
      </c>
      <c r="O16" s="11">
        <v>51</v>
      </c>
      <c r="P16" s="12">
        <v>1.2156862745098038</v>
      </c>
      <c r="Q16" s="11">
        <v>13</v>
      </c>
      <c r="R16" s="11">
        <v>22</v>
      </c>
      <c r="S16" s="11">
        <v>356</v>
      </c>
      <c r="T16" s="14">
        <v>356</v>
      </c>
      <c r="U16" s="14">
        <v>219.3</v>
      </c>
      <c r="V16" s="14">
        <v>186</v>
      </c>
      <c r="W16" s="14">
        <v>28</v>
      </c>
      <c r="X16" s="14">
        <v>96.8</v>
      </c>
      <c r="Y16" s="14">
        <v>84.5</v>
      </c>
      <c r="Z16" s="15">
        <v>190</v>
      </c>
      <c r="AA16" s="15">
        <v>100</v>
      </c>
      <c r="AB16" s="15">
        <v>85</v>
      </c>
    </row>
    <row r="17" spans="1:28" ht="11.25">
      <c r="A17" s="17">
        <v>16</v>
      </c>
      <c r="B17" s="1" t="s">
        <v>218</v>
      </c>
      <c r="C17" s="26">
        <f t="shared" si="0"/>
        <v>85.34898891063276</v>
      </c>
      <c r="D17" s="13">
        <v>1308.4</v>
      </c>
      <c r="E17" s="11">
        <v>27</v>
      </c>
      <c r="F17" s="11">
        <v>114</v>
      </c>
      <c r="G17" s="11">
        <v>265</v>
      </c>
      <c r="H17" s="12">
        <v>0.43018867924528303</v>
      </c>
      <c r="I17" s="11">
        <v>49</v>
      </c>
      <c r="J17" s="11">
        <v>69</v>
      </c>
      <c r="K17" s="12">
        <v>0.7101449275362319</v>
      </c>
      <c r="L17" s="11">
        <v>9</v>
      </c>
      <c r="M17" s="11">
        <v>180</v>
      </c>
      <c r="N17" s="11">
        <v>56</v>
      </c>
      <c r="O17" s="11">
        <v>61</v>
      </c>
      <c r="P17" s="12">
        <v>0.9180327868852459</v>
      </c>
      <c r="Q17" s="11">
        <v>22</v>
      </c>
      <c r="R17" s="11">
        <v>26</v>
      </c>
      <c r="S17" s="11">
        <v>286</v>
      </c>
      <c r="T17" s="14">
        <v>286</v>
      </c>
      <c r="U17" s="14">
        <v>306</v>
      </c>
      <c r="V17" s="14">
        <v>168</v>
      </c>
      <c r="W17" s="14">
        <v>36</v>
      </c>
      <c r="X17" s="14">
        <v>114.4</v>
      </c>
      <c r="Y17" s="14">
        <v>143</v>
      </c>
      <c r="Z17" s="15">
        <v>100</v>
      </c>
      <c r="AA17" s="15">
        <v>85</v>
      </c>
      <c r="AB17" s="15">
        <v>70</v>
      </c>
    </row>
    <row r="18" spans="1:28" ht="11.25">
      <c r="A18" s="17">
        <v>17</v>
      </c>
      <c r="B18" s="1" t="s">
        <v>226</v>
      </c>
      <c r="C18" s="26">
        <f t="shared" si="0"/>
        <v>85.2054794520548</v>
      </c>
      <c r="D18" s="13">
        <v>1306.2</v>
      </c>
      <c r="E18" s="11">
        <v>21</v>
      </c>
      <c r="F18" s="11">
        <v>104</v>
      </c>
      <c r="G18" s="11">
        <v>212</v>
      </c>
      <c r="H18" s="12">
        <v>0.49056603773584906</v>
      </c>
      <c r="I18" s="11">
        <v>53</v>
      </c>
      <c r="J18" s="11">
        <v>74</v>
      </c>
      <c r="K18" s="12">
        <v>0.7162162162162162</v>
      </c>
      <c r="L18" s="11">
        <v>16</v>
      </c>
      <c r="M18" s="11">
        <v>72</v>
      </c>
      <c r="N18" s="11">
        <v>75</v>
      </c>
      <c r="O18" s="11">
        <v>35</v>
      </c>
      <c r="P18" s="12">
        <v>2.142857142857143</v>
      </c>
      <c r="Q18" s="11">
        <v>12</v>
      </c>
      <c r="R18" s="11">
        <v>17</v>
      </c>
      <c r="S18" s="11">
        <v>277</v>
      </c>
      <c r="T18" s="14">
        <v>277</v>
      </c>
      <c r="U18" s="14">
        <v>122.4</v>
      </c>
      <c r="V18" s="14">
        <v>225</v>
      </c>
      <c r="W18" s="14">
        <v>64</v>
      </c>
      <c r="X18" s="14">
        <v>74.8</v>
      </c>
      <c r="Y18" s="14">
        <v>78</v>
      </c>
      <c r="Z18" s="15">
        <v>190</v>
      </c>
      <c r="AA18" s="15">
        <v>85</v>
      </c>
      <c r="AB18" s="15">
        <v>190</v>
      </c>
    </row>
    <row r="19" spans="1:28" ht="11.25">
      <c r="A19" s="17">
        <v>18</v>
      </c>
      <c r="B19" s="1" t="s">
        <v>230</v>
      </c>
      <c r="C19" s="26">
        <f t="shared" si="0"/>
        <v>83.08545335942597</v>
      </c>
      <c r="D19" s="13">
        <v>1273.7</v>
      </c>
      <c r="E19" s="11">
        <v>17</v>
      </c>
      <c r="F19" s="11">
        <v>93</v>
      </c>
      <c r="G19" s="11">
        <v>207</v>
      </c>
      <c r="H19" s="12">
        <v>0.4492753623188406</v>
      </c>
      <c r="I19" s="11">
        <v>62</v>
      </c>
      <c r="J19" s="11">
        <v>79</v>
      </c>
      <c r="K19" s="12">
        <v>0.7848101265822784</v>
      </c>
      <c r="L19" s="11">
        <v>15</v>
      </c>
      <c r="M19" s="11">
        <v>100</v>
      </c>
      <c r="N19" s="11">
        <v>80</v>
      </c>
      <c r="O19" s="11">
        <v>48</v>
      </c>
      <c r="P19" s="12">
        <v>1.6666666666666667</v>
      </c>
      <c r="Q19" s="11">
        <v>3</v>
      </c>
      <c r="R19" s="11">
        <v>23</v>
      </c>
      <c r="S19" s="11">
        <v>263</v>
      </c>
      <c r="T19" s="14">
        <v>263</v>
      </c>
      <c r="U19" s="14">
        <v>170</v>
      </c>
      <c r="V19" s="14">
        <v>240</v>
      </c>
      <c r="W19" s="14">
        <v>60</v>
      </c>
      <c r="X19" s="14">
        <v>101.2</v>
      </c>
      <c r="Y19" s="14">
        <v>19.5</v>
      </c>
      <c r="Z19" s="15">
        <v>130</v>
      </c>
      <c r="AA19" s="15">
        <v>145</v>
      </c>
      <c r="AB19" s="15">
        <v>145</v>
      </c>
    </row>
    <row r="20" spans="1:28" ht="11.25">
      <c r="A20" s="17">
        <v>19</v>
      </c>
      <c r="B20" s="1" t="s">
        <v>217</v>
      </c>
      <c r="C20" s="26">
        <f t="shared" si="0"/>
        <v>80.97847358121331</v>
      </c>
      <c r="D20" s="13">
        <v>1241.4</v>
      </c>
      <c r="E20" s="11">
        <v>28</v>
      </c>
      <c r="F20" s="11">
        <v>119</v>
      </c>
      <c r="G20" s="11">
        <v>270</v>
      </c>
      <c r="H20" s="12">
        <v>0.44074074074074077</v>
      </c>
      <c r="I20" s="11">
        <v>38</v>
      </c>
      <c r="J20" s="11">
        <v>51</v>
      </c>
      <c r="K20" s="12">
        <v>0.7450980392156863</v>
      </c>
      <c r="L20" s="11">
        <v>22</v>
      </c>
      <c r="M20" s="11">
        <v>114</v>
      </c>
      <c r="N20" s="11">
        <v>53</v>
      </c>
      <c r="O20" s="11">
        <v>45</v>
      </c>
      <c r="P20" s="12">
        <v>1.1777777777777778</v>
      </c>
      <c r="Q20" s="11">
        <v>16</v>
      </c>
      <c r="R20" s="11">
        <v>19</v>
      </c>
      <c r="S20" s="11">
        <v>298</v>
      </c>
      <c r="T20" s="14">
        <v>298</v>
      </c>
      <c r="U20" s="14">
        <v>193.8</v>
      </c>
      <c r="V20" s="14">
        <v>159</v>
      </c>
      <c r="W20" s="14">
        <v>88</v>
      </c>
      <c r="X20" s="14">
        <v>83.6</v>
      </c>
      <c r="Y20" s="14">
        <v>104</v>
      </c>
      <c r="Z20" s="15">
        <v>115</v>
      </c>
      <c r="AA20" s="15">
        <v>115</v>
      </c>
      <c r="AB20" s="15">
        <v>85</v>
      </c>
    </row>
    <row r="21" spans="1:28" ht="11.25">
      <c r="A21" s="17">
        <v>20</v>
      </c>
      <c r="B21" s="1" t="s">
        <v>229</v>
      </c>
      <c r="C21" s="26">
        <f t="shared" si="0"/>
        <v>78.81278538812785</v>
      </c>
      <c r="D21" s="13">
        <v>1208.2</v>
      </c>
      <c r="E21" s="11">
        <v>20</v>
      </c>
      <c r="F21" s="11">
        <v>72</v>
      </c>
      <c r="G21" s="11">
        <v>171</v>
      </c>
      <c r="H21" s="12">
        <v>0.42105263157894735</v>
      </c>
      <c r="I21" s="11">
        <v>28</v>
      </c>
      <c r="J21" s="11">
        <v>33</v>
      </c>
      <c r="K21" s="12">
        <v>0.8484848484848485</v>
      </c>
      <c r="L21" s="11">
        <v>15</v>
      </c>
      <c r="M21" s="11">
        <v>67</v>
      </c>
      <c r="N21" s="11">
        <v>83</v>
      </c>
      <c r="O21" s="11">
        <v>16</v>
      </c>
      <c r="P21" s="12">
        <v>5.1875</v>
      </c>
      <c r="Q21" s="11">
        <v>9</v>
      </c>
      <c r="R21" s="11">
        <v>17</v>
      </c>
      <c r="S21" s="11">
        <v>187</v>
      </c>
      <c r="T21" s="14">
        <v>187</v>
      </c>
      <c r="U21" s="14">
        <v>113.9</v>
      </c>
      <c r="V21" s="14">
        <v>249</v>
      </c>
      <c r="W21" s="14">
        <v>60</v>
      </c>
      <c r="X21" s="14">
        <v>74.8</v>
      </c>
      <c r="Y21" s="14">
        <v>58.5</v>
      </c>
      <c r="Z21" s="15">
        <v>85</v>
      </c>
      <c r="AA21" s="15">
        <v>190</v>
      </c>
      <c r="AB21" s="15">
        <v>190</v>
      </c>
    </row>
    <row r="22" spans="1:28" s="10" customFormat="1" ht="11.25">
      <c r="A22" s="17"/>
      <c r="B22" s="4" t="s">
        <v>243</v>
      </c>
      <c r="C22" s="18"/>
      <c r="D22" s="19">
        <f>SUM(D2:D21)</f>
        <v>29868.4</v>
      </c>
      <c r="E22" s="19">
        <f>SUM(E2:E21)</f>
        <v>511</v>
      </c>
      <c r="F22" s="19">
        <f>SUM(F2:F21)</f>
        <v>2531</v>
      </c>
      <c r="G22" s="19">
        <f>SUM(G2:G21)</f>
        <v>5511</v>
      </c>
      <c r="H22" s="6">
        <f>+F22/G22</f>
        <v>0.45926329159862095</v>
      </c>
      <c r="I22" s="19">
        <f>SUM(I2:I21)</f>
        <v>1379</v>
      </c>
      <c r="J22" s="19">
        <f>SUM(J2:J21)</f>
        <v>1820</v>
      </c>
      <c r="K22" s="6">
        <f>+I22/J22</f>
        <v>0.7576923076923077</v>
      </c>
      <c r="L22" s="19">
        <f>SUM(L2:L21)</f>
        <v>386</v>
      </c>
      <c r="M22" s="19">
        <f>SUM(M2:M21)</f>
        <v>2657</v>
      </c>
      <c r="N22" s="19">
        <f>SUM(N2:N21)</f>
        <v>1537</v>
      </c>
      <c r="O22" s="19">
        <f>SUM(O2:O21)</f>
        <v>968</v>
      </c>
      <c r="P22" s="6">
        <f>+N22/O22</f>
        <v>1.587809917355372</v>
      </c>
      <c r="Q22" s="19">
        <f aca="true" t="shared" si="1" ref="Q22:AB22">SUM(Q2:Q21)</f>
        <v>313</v>
      </c>
      <c r="R22" s="19">
        <f t="shared" si="1"/>
        <v>525</v>
      </c>
      <c r="S22" s="19">
        <f t="shared" si="1"/>
        <v>6827</v>
      </c>
      <c r="T22" s="19">
        <f t="shared" si="1"/>
        <v>6827</v>
      </c>
      <c r="U22" s="19">
        <f t="shared" si="1"/>
        <v>4516.900000000001</v>
      </c>
      <c r="V22" s="19">
        <f t="shared" si="1"/>
        <v>4611</v>
      </c>
      <c r="W22" s="19">
        <f t="shared" si="1"/>
        <v>1544</v>
      </c>
      <c r="X22" s="19">
        <f t="shared" si="1"/>
        <v>2310</v>
      </c>
      <c r="Y22" s="19">
        <f t="shared" si="1"/>
        <v>2034.5</v>
      </c>
      <c r="Z22" s="19">
        <f t="shared" si="1"/>
        <v>2855</v>
      </c>
      <c r="AA22" s="19">
        <f t="shared" si="1"/>
        <v>2555</v>
      </c>
      <c r="AB22" s="19">
        <f t="shared" si="1"/>
        <v>2615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4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2.71093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1" t="s">
        <v>211</v>
      </c>
      <c r="Q1" s="3" t="s">
        <v>231</v>
      </c>
      <c r="R1" s="3" t="s">
        <v>232</v>
      </c>
      <c r="S1" s="3" t="s">
        <v>233</v>
      </c>
      <c r="T1" s="3" t="s">
        <v>234</v>
      </c>
      <c r="U1" s="3" t="s">
        <v>235</v>
      </c>
      <c r="V1" s="3" t="s">
        <v>236</v>
      </c>
      <c r="W1" s="3" t="s">
        <v>237</v>
      </c>
      <c r="X1" s="3" t="s">
        <v>3</v>
      </c>
      <c r="Y1" s="3" t="s">
        <v>6</v>
      </c>
      <c r="Z1" s="3" t="s">
        <v>238</v>
      </c>
    </row>
    <row r="2" spans="1:16" ht="11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1.25">
      <c r="A3" s="1" t="s">
        <v>18</v>
      </c>
      <c r="B3" s="2">
        <v>4</v>
      </c>
      <c r="C3" s="2">
        <v>27</v>
      </c>
      <c r="D3" s="2">
        <v>65</v>
      </c>
      <c r="E3" s="2">
        <v>41.5</v>
      </c>
      <c r="F3" s="2">
        <v>7</v>
      </c>
      <c r="G3" s="2">
        <v>14</v>
      </c>
      <c r="H3" s="2">
        <v>50</v>
      </c>
      <c r="I3" s="2">
        <v>9</v>
      </c>
      <c r="J3" s="2">
        <v>39</v>
      </c>
      <c r="K3" s="2">
        <v>15</v>
      </c>
      <c r="L3" s="2">
        <v>16</v>
      </c>
      <c r="M3" s="2">
        <v>0.938</v>
      </c>
      <c r="N3" s="2">
        <v>5</v>
      </c>
      <c r="O3" s="2">
        <v>8</v>
      </c>
      <c r="P3" s="2">
        <v>70</v>
      </c>
    </row>
    <row r="4" spans="1:16" ht="11.25">
      <c r="A4" s="1" t="s">
        <v>19</v>
      </c>
      <c r="B4" s="2">
        <v>4</v>
      </c>
      <c r="C4" s="2">
        <v>25</v>
      </c>
      <c r="D4" s="2">
        <v>51</v>
      </c>
      <c r="E4" s="2">
        <v>49</v>
      </c>
      <c r="F4" s="2">
        <v>21</v>
      </c>
      <c r="G4" s="2">
        <v>27</v>
      </c>
      <c r="H4" s="2">
        <v>77.8</v>
      </c>
      <c r="I4" s="2">
        <v>0</v>
      </c>
      <c r="J4" s="2">
        <v>38</v>
      </c>
      <c r="K4" s="2">
        <v>9</v>
      </c>
      <c r="L4" s="2">
        <v>10</v>
      </c>
      <c r="M4" s="2">
        <v>0.9</v>
      </c>
      <c r="N4" s="2">
        <v>7</v>
      </c>
      <c r="O4" s="2">
        <v>3</v>
      </c>
      <c r="P4" s="2">
        <v>71</v>
      </c>
    </row>
    <row r="5" spans="1:16" ht="11.25">
      <c r="A5" s="1" t="s">
        <v>20</v>
      </c>
      <c r="B5" s="2">
        <v>3</v>
      </c>
      <c r="C5" s="2">
        <v>17</v>
      </c>
      <c r="D5" s="2">
        <v>42</v>
      </c>
      <c r="E5" s="2">
        <v>40.5</v>
      </c>
      <c r="F5" s="2">
        <v>27</v>
      </c>
      <c r="G5" s="2">
        <v>30</v>
      </c>
      <c r="H5" s="2">
        <v>90</v>
      </c>
      <c r="I5" s="2">
        <v>0</v>
      </c>
      <c r="J5" s="2">
        <v>24</v>
      </c>
      <c r="K5" s="2">
        <v>19</v>
      </c>
      <c r="L5" s="2">
        <v>10</v>
      </c>
      <c r="M5" s="2">
        <v>1.9</v>
      </c>
      <c r="N5" s="2">
        <v>0</v>
      </c>
      <c r="O5" s="2">
        <v>3</v>
      </c>
      <c r="P5" s="2">
        <v>61</v>
      </c>
    </row>
    <row r="6" spans="1:16" ht="11.25">
      <c r="A6" s="1" t="s">
        <v>21</v>
      </c>
      <c r="B6" s="2">
        <v>2</v>
      </c>
      <c r="C6" s="2">
        <v>16</v>
      </c>
      <c r="D6" s="2">
        <v>32</v>
      </c>
      <c r="E6" s="2">
        <v>50</v>
      </c>
      <c r="F6" s="2">
        <v>11</v>
      </c>
      <c r="G6" s="2">
        <v>11</v>
      </c>
      <c r="H6" s="2">
        <v>100</v>
      </c>
      <c r="I6" s="2">
        <v>5</v>
      </c>
      <c r="J6" s="2">
        <v>7</v>
      </c>
      <c r="K6" s="2">
        <v>12</v>
      </c>
      <c r="L6" s="2">
        <v>5</v>
      </c>
      <c r="M6" s="2">
        <v>2.4</v>
      </c>
      <c r="N6" s="2">
        <v>1</v>
      </c>
      <c r="O6" s="2">
        <v>4</v>
      </c>
      <c r="P6" s="2">
        <v>48</v>
      </c>
    </row>
    <row r="7" spans="1:16" ht="11.25">
      <c r="A7" s="1" t="s">
        <v>22</v>
      </c>
      <c r="B7" s="2">
        <v>3</v>
      </c>
      <c r="C7" s="2">
        <v>22</v>
      </c>
      <c r="D7" s="2">
        <v>36</v>
      </c>
      <c r="E7" s="2">
        <v>61.1</v>
      </c>
      <c r="F7" s="2">
        <v>7</v>
      </c>
      <c r="G7" s="2">
        <v>11</v>
      </c>
      <c r="H7" s="2">
        <v>63.6</v>
      </c>
      <c r="I7" s="2">
        <v>0</v>
      </c>
      <c r="J7" s="2">
        <v>32</v>
      </c>
      <c r="K7" s="2">
        <v>7</v>
      </c>
      <c r="L7" s="2">
        <v>11</v>
      </c>
      <c r="M7" s="2">
        <v>0.636</v>
      </c>
      <c r="N7" s="2">
        <v>2</v>
      </c>
      <c r="O7" s="2">
        <v>0</v>
      </c>
      <c r="P7" s="2">
        <v>51</v>
      </c>
    </row>
    <row r="8" spans="1:16" ht="11.25">
      <c r="A8" s="1" t="s">
        <v>23</v>
      </c>
      <c r="B8" s="2">
        <v>3</v>
      </c>
      <c r="C8" s="2">
        <v>8</v>
      </c>
      <c r="D8" s="2">
        <v>15</v>
      </c>
      <c r="E8" s="2">
        <v>53.3</v>
      </c>
      <c r="F8" s="2">
        <v>5</v>
      </c>
      <c r="G8" s="2">
        <v>6</v>
      </c>
      <c r="H8" s="2">
        <v>83.3</v>
      </c>
      <c r="I8" s="2">
        <v>0</v>
      </c>
      <c r="J8" s="2">
        <v>23</v>
      </c>
      <c r="K8" s="2">
        <v>1</v>
      </c>
      <c r="L8" s="2">
        <v>6</v>
      </c>
      <c r="M8" s="2">
        <v>0.167</v>
      </c>
      <c r="N8" s="2">
        <v>3</v>
      </c>
      <c r="O8" s="2">
        <v>1</v>
      </c>
      <c r="P8" s="2">
        <v>21</v>
      </c>
    </row>
    <row r="9" spans="1:16" ht="11.25">
      <c r="A9" s="1" t="s">
        <v>24</v>
      </c>
      <c r="B9" s="2">
        <v>4</v>
      </c>
      <c r="C9" s="2">
        <v>4</v>
      </c>
      <c r="D9" s="2">
        <v>12</v>
      </c>
      <c r="E9" s="2">
        <v>33.3</v>
      </c>
      <c r="F9" s="2">
        <v>1</v>
      </c>
      <c r="G9" s="2">
        <v>2</v>
      </c>
      <c r="H9" s="2">
        <v>50</v>
      </c>
      <c r="I9" s="2">
        <v>0</v>
      </c>
      <c r="J9" s="2">
        <v>6</v>
      </c>
      <c r="K9" s="2">
        <v>12</v>
      </c>
      <c r="L9" s="2">
        <v>4</v>
      </c>
      <c r="M9" s="2">
        <v>3</v>
      </c>
      <c r="N9" s="2">
        <v>1</v>
      </c>
      <c r="O9" s="2">
        <v>3</v>
      </c>
      <c r="P9" s="2">
        <v>9</v>
      </c>
    </row>
    <row r="10" spans="1:16" ht="11.25">
      <c r="A10" s="1" t="s">
        <v>25</v>
      </c>
      <c r="B10" s="2">
        <v>2</v>
      </c>
      <c r="C10" s="2">
        <v>5</v>
      </c>
      <c r="D10" s="2">
        <v>13</v>
      </c>
      <c r="E10" s="2">
        <v>38.5</v>
      </c>
      <c r="F10" s="2">
        <v>4</v>
      </c>
      <c r="G10" s="2">
        <v>4</v>
      </c>
      <c r="H10" s="2">
        <v>100</v>
      </c>
      <c r="I10" s="2">
        <v>0</v>
      </c>
      <c r="J10" s="2">
        <v>5</v>
      </c>
      <c r="K10" s="2">
        <v>3</v>
      </c>
      <c r="L10" s="2">
        <v>1</v>
      </c>
      <c r="M10" s="2">
        <v>3</v>
      </c>
      <c r="N10" s="2">
        <v>0</v>
      </c>
      <c r="O10" s="2">
        <v>4</v>
      </c>
      <c r="P10" s="2">
        <v>14</v>
      </c>
    </row>
    <row r="11" spans="1:16" ht="11.25">
      <c r="A11" s="1" t="s">
        <v>26</v>
      </c>
      <c r="B11" s="2">
        <v>1</v>
      </c>
      <c r="C11" s="2">
        <v>4</v>
      </c>
      <c r="D11" s="2">
        <v>13</v>
      </c>
      <c r="E11" s="2">
        <v>30.8</v>
      </c>
      <c r="F11" s="2">
        <v>4</v>
      </c>
      <c r="G11" s="2">
        <v>4</v>
      </c>
      <c r="H11" s="2">
        <v>100</v>
      </c>
      <c r="I11" s="2">
        <v>1</v>
      </c>
      <c r="J11" s="2">
        <v>8</v>
      </c>
      <c r="K11" s="2">
        <v>1</v>
      </c>
      <c r="L11" s="2">
        <v>2</v>
      </c>
      <c r="M11" s="2">
        <v>0.5</v>
      </c>
      <c r="N11" s="2">
        <v>1</v>
      </c>
      <c r="O11" s="2">
        <v>1</v>
      </c>
      <c r="P11" s="2">
        <v>13</v>
      </c>
    </row>
    <row r="12" spans="1:26" s="10" customFormat="1" ht="11.25">
      <c r="A12" s="4" t="s">
        <v>239</v>
      </c>
      <c r="B12" s="5">
        <f>SUM(B3:B11)</f>
        <v>26</v>
      </c>
      <c r="C12" s="5">
        <f>SUM(C3:C11)</f>
        <v>128</v>
      </c>
      <c r="D12" s="5">
        <f>SUM(D3:D11)</f>
        <v>279</v>
      </c>
      <c r="E12" s="6">
        <f>+C12/D12</f>
        <v>0.45878136200716846</v>
      </c>
      <c r="F12" s="5">
        <f>SUM(F3:F11)</f>
        <v>87</v>
      </c>
      <c r="G12" s="5">
        <f>SUM(G3:G11)</f>
        <v>109</v>
      </c>
      <c r="H12" s="6">
        <f>+F12/G12</f>
        <v>0.7981651376146789</v>
      </c>
      <c r="I12" s="5">
        <f>SUM(I3:I11)</f>
        <v>15</v>
      </c>
      <c r="J12" s="5">
        <f>SUM(J3:J11)</f>
        <v>182</v>
      </c>
      <c r="K12" s="5">
        <f>SUM(K3:K11)</f>
        <v>79</v>
      </c>
      <c r="L12" s="5">
        <f>SUM(L3:L11)</f>
        <v>65</v>
      </c>
      <c r="M12" s="6">
        <f>+K12/L12</f>
        <v>1.2153846153846153</v>
      </c>
      <c r="N12" s="5">
        <f>SUM(N3:N11)</f>
        <v>20</v>
      </c>
      <c r="O12" s="5">
        <f>SUM(O3:O11)</f>
        <v>27</v>
      </c>
      <c r="P12" s="5">
        <f>SUM(P3:P11)</f>
        <v>358</v>
      </c>
      <c r="Q12" s="7">
        <f>SUM(R12:Z12)</f>
        <v>1603.2</v>
      </c>
      <c r="R12" s="8">
        <f>+P12</f>
        <v>358</v>
      </c>
      <c r="S12" s="8">
        <f>+J12*1.7</f>
        <v>309.4</v>
      </c>
      <c r="T12" s="8">
        <f>+K12*3</f>
        <v>237</v>
      </c>
      <c r="U12" s="8">
        <f>+I12*4</f>
        <v>60</v>
      </c>
      <c r="V12" s="8">
        <f>O12*4.4</f>
        <v>118.80000000000001</v>
      </c>
      <c r="W12" s="8">
        <f>+N12*6.5</f>
        <v>130</v>
      </c>
      <c r="X12" s="9">
        <f>IF(E12&lt;0.414,70,IF(E12&lt;0.427,85,IF(E12&lt;0.437,100,IF(E12&lt;0.444,115,IF(E12&lt;0.452,130,IF(E12&lt;0.46,145,IF(E12&lt;0.469,160,IF(E12&lt;0.481,175,190))))))))</f>
        <v>145</v>
      </c>
      <c r="Y12" s="9">
        <f>IF(H12&lt;0.687,70,IF(H12&lt;0.719,85,IF(H12&lt;0.74,100,IF(H12&lt;0.758,115,IF(H12&lt;0.776,130,IF(H12&lt;0.789,145,IF(H12&lt;0.804,160,IF(H12&lt;0.827,175,190))))))))</f>
        <v>160</v>
      </c>
      <c r="Z12" s="9">
        <f>IF(M12&lt;1.15,70,IF(M12&lt;1.29,85,IF(M12&lt;1.4,100,IF(M12&lt;1.5,115,IF(M12&lt;1.59,130,IF(M12&lt;1.72,145,IF(M12&lt;1.89,160,IF(M12&lt;2.09,175,190))))))))</f>
        <v>85</v>
      </c>
    </row>
    <row r="13" ht="11.25">
      <c r="A13" s="1" t="s">
        <v>212</v>
      </c>
    </row>
    <row r="14" spans="1:16" ht="11.25">
      <c r="A14" s="1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2" t="s">
        <v>14</v>
      </c>
      <c r="O14" s="2" t="s">
        <v>15</v>
      </c>
      <c r="P14" s="2" t="s">
        <v>16</v>
      </c>
    </row>
    <row r="15" spans="1:16" ht="11.25">
      <c r="A15" s="1" t="s">
        <v>28</v>
      </c>
      <c r="B15" s="2">
        <v>4</v>
      </c>
      <c r="C15" s="2">
        <v>38</v>
      </c>
      <c r="D15" s="2">
        <v>76</v>
      </c>
      <c r="E15" s="2">
        <v>50</v>
      </c>
      <c r="F15" s="2">
        <v>24</v>
      </c>
      <c r="G15" s="2">
        <v>28</v>
      </c>
      <c r="H15" s="2">
        <v>85.7</v>
      </c>
      <c r="I15" s="2">
        <v>9</v>
      </c>
      <c r="J15" s="2">
        <v>17</v>
      </c>
      <c r="K15" s="2">
        <v>19</v>
      </c>
      <c r="L15" s="2">
        <v>10</v>
      </c>
      <c r="M15" s="2">
        <v>1.9</v>
      </c>
      <c r="N15" s="2">
        <v>3</v>
      </c>
      <c r="O15" s="2">
        <v>10</v>
      </c>
      <c r="P15" s="2">
        <v>109</v>
      </c>
    </row>
    <row r="16" spans="1:16" ht="11.25">
      <c r="A16" s="1" t="s">
        <v>29</v>
      </c>
      <c r="B16" s="2">
        <v>4</v>
      </c>
      <c r="C16" s="2">
        <v>34</v>
      </c>
      <c r="D16" s="2">
        <v>78</v>
      </c>
      <c r="E16" s="2">
        <v>43.6</v>
      </c>
      <c r="F16" s="2">
        <v>8</v>
      </c>
      <c r="G16" s="2">
        <v>11</v>
      </c>
      <c r="H16" s="2">
        <v>72.7</v>
      </c>
      <c r="I16" s="2">
        <v>3</v>
      </c>
      <c r="J16" s="2">
        <v>30</v>
      </c>
      <c r="K16" s="2">
        <v>10</v>
      </c>
      <c r="L16" s="2">
        <v>4</v>
      </c>
      <c r="M16" s="2">
        <v>2.5</v>
      </c>
      <c r="N16" s="2">
        <v>0</v>
      </c>
      <c r="O16" s="2">
        <v>4</v>
      </c>
      <c r="P16" s="2">
        <v>79</v>
      </c>
    </row>
    <row r="17" spans="1:16" ht="11.25">
      <c r="A17" s="1" t="s">
        <v>30</v>
      </c>
      <c r="B17" s="2">
        <v>4</v>
      </c>
      <c r="C17" s="2">
        <v>32</v>
      </c>
      <c r="D17" s="2">
        <v>64</v>
      </c>
      <c r="E17" s="2">
        <v>50</v>
      </c>
      <c r="F17" s="2">
        <v>18</v>
      </c>
      <c r="G17" s="2">
        <v>23</v>
      </c>
      <c r="H17" s="2">
        <v>78.3</v>
      </c>
      <c r="I17" s="2">
        <v>2</v>
      </c>
      <c r="J17" s="2">
        <v>13</v>
      </c>
      <c r="K17" s="2">
        <v>17</v>
      </c>
      <c r="L17" s="2">
        <v>13</v>
      </c>
      <c r="M17" s="2">
        <v>1.308</v>
      </c>
      <c r="N17" s="2">
        <v>0</v>
      </c>
      <c r="O17" s="2">
        <v>3</v>
      </c>
      <c r="P17" s="2">
        <v>84</v>
      </c>
    </row>
    <row r="18" spans="1:16" ht="11.25">
      <c r="A18" s="1" t="s">
        <v>31</v>
      </c>
      <c r="B18" s="2">
        <v>3</v>
      </c>
      <c r="C18" s="2">
        <v>17</v>
      </c>
      <c r="D18" s="2">
        <v>31</v>
      </c>
      <c r="E18" s="2">
        <v>54.8</v>
      </c>
      <c r="F18" s="2">
        <v>8</v>
      </c>
      <c r="G18" s="2">
        <v>12</v>
      </c>
      <c r="H18" s="2">
        <v>66.7</v>
      </c>
      <c r="I18" s="2">
        <v>0</v>
      </c>
      <c r="J18" s="2">
        <v>30</v>
      </c>
      <c r="K18" s="2">
        <v>5</v>
      </c>
      <c r="L18" s="2">
        <v>3</v>
      </c>
      <c r="M18" s="2">
        <v>1.667</v>
      </c>
      <c r="N18" s="2">
        <v>2</v>
      </c>
      <c r="O18" s="2">
        <v>4</v>
      </c>
      <c r="P18" s="2">
        <v>42</v>
      </c>
    </row>
    <row r="19" spans="1:16" ht="11.25">
      <c r="A19" s="1" t="s">
        <v>32</v>
      </c>
      <c r="B19" s="2">
        <v>4</v>
      </c>
      <c r="C19" s="2">
        <v>18</v>
      </c>
      <c r="D19" s="2">
        <v>33</v>
      </c>
      <c r="E19" s="2">
        <v>54.5</v>
      </c>
      <c r="F19" s="2">
        <v>12</v>
      </c>
      <c r="G19" s="2">
        <v>15</v>
      </c>
      <c r="H19" s="2">
        <v>80</v>
      </c>
      <c r="I19" s="2">
        <v>0</v>
      </c>
      <c r="J19" s="2">
        <v>27</v>
      </c>
      <c r="K19" s="2">
        <v>1</v>
      </c>
      <c r="L19" s="2">
        <v>6</v>
      </c>
      <c r="M19" s="2">
        <v>0.167</v>
      </c>
      <c r="N19" s="2">
        <v>5</v>
      </c>
      <c r="O19" s="2">
        <v>0</v>
      </c>
      <c r="P19" s="2">
        <v>48</v>
      </c>
    </row>
    <row r="20" spans="1:16" ht="11.25">
      <c r="A20" s="1" t="s">
        <v>33</v>
      </c>
      <c r="B20" s="2">
        <v>3</v>
      </c>
      <c r="C20" s="2">
        <v>11</v>
      </c>
      <c r="D20" s="2">
        <v>28</v>
      </c>
      <c r="E20" s="2">
        <v>39.3</v>
      </c>
      <c r="F20" s="2">
        <v>3</v>
      </c>
      <c r="G20" s="2">
        <v>5</v>
      </c>
      <c r="H20" s="2">
        <v>60</v>
      </c>
      <c r="I20" s="2">
        <v>5</v>
      </c>
      <c r="J20" s="2">
        <v>1</v>
      </c>
      <c r="K20" s="2">
        <v>5</v>
      </c>
      <c r="L20" s="2">
        <v>1</v>
      </c>
      <c r="M20" s="2">
        <v>5</v>
      </c>
      <c r="N20" s="2">
        <v>0</v>
      </c>
      <c r="O20" s="2">
        <v>3</v>
      </c>
      <c r="P20" s="2">
        <v>30</v>
      </c>
    </row>
    <row r="21" spans="1:16" ht="11.25">
      <c r="A21" s="1" t="s">
        <v>34</v>
      </c>
      <c r="B21" s="2">
        <v>2</v>
      </c>
      <c r="C21" s="2">
        <v>11</v>
      </c>
      <c r="D21" s="2">
        <v>18</v>
      </c>
      <c r="E21" s="2">
        <v>61.1</v>
      </c>
      <c r="F21" s="2">
        <v>2</v>
      </c>
      <c r="G21" s="2">
        <v>2</v>
      </c>
      <c r="H21" s="2">
        <v>100</v>
      </c>
      <c r="I21" s="2">
        <v>0</v>
      </c>
      <c r="J21" s="2">
        <v>14</v>
      </c>
      <c r="K21" s="2">
        <v>1</v>
      </c>
      <c r="L21" s="2">
        <v>2</v>
      </c>
      <c r="M21" s="2">
        <v>0.5</v>
      </c>
      <c r="N21" s="2">
        <v>4</v>
      </c>
      <c r="O21" s="2">
        <v>0</v>
      </c>
      <c r="P21" s="2">
        <v>24</v>
      </c>
    </row>
    <row r="22" spans="1:16" ht="11.25">
      <c r="A22" s="1" t="s">
        <v>35</v>
      </c>
      <c r="B22" s="2">
        <v>2</v>
      </c>
      <c r="C22" s="2">
        <v>3</v>
      </c>
      <c r="D22" s="2">
        <v>5</v>
      </c>
      <c r="E22" s="2">
        <v>60</v>
      </c>
      <c r="F22" s="2">
        <v>1</v>
      </c>
      <c r="G22" s="2">
        <v>4</v>
      </c>
      <c r="H22" s="2">
        <v>25</v>
      </c>
      <c r="I22" s="2">
        <v>0</v>
      </c>
      <c r="J22" s="2">
        <v>13</v>
      </c>
      <c r="K22" s="2">
        <v>4</v>
      </c>
      <c r="L22" s="2">
        <v>2</v>
      </c>
      <c r="M22" s="2">
        <v>2</v>
      </c>
      <c r="N22" s="2">
        <v>1</v>
      </c>
      <c r="O22" s="2">
        <v>2</v>
      </c>
      <c r="P22" s="2">
        <v>7</v>
      </c>
    </row>
    <row r="23" spans="1:26" s="10" customFormat="1" ht="11.25">
      <c r="A23" s="4" t="s">
        <v>240</v>
      </c>
      <c r="B23" s="5">
        <f>SUM(B15:B22)</f>
        <v>26</v>
      </c>
      <c r="C23" s="5">
        <f>SUM(C15:C22)</f>
        <v>164</v>
      </c>
      <c r="D23" s="5">
        <f>SUM(D15:D22)</f>
        <v>333</v>
      </c>
      <c r="E23" s="6">
        <f>+C23/D23</f>
        <v>0.4924924924924925</v>
      </c>
      <c r="F23" s="5">
        <f>SUM(F15:F22)</f>
        <v>76</v>
      </c>
      <c r="G23" s="5">
        <f>SUM(G15:G22)</f>
        <v>100</v>
      </c>
      <c r="H23" s="6">
        <f>+F23/G23</f>
        <v>0.76</v>
      </c>
      <c r="I23" s="5">
        <f>SUM(I15:I22)</f>
        <v>19</v>
      </c>
      <c r="J23" s="5">
        <f>SUM(J15:J22)</f>
        <v>145</v>
      </c>
      <c r="K23" s="5">
        <f>SUM(K15:K22)</f>
        <v>62</v>
      </c>
      <c r="L23" s="5">
        <f>SUM(L15:L22)</f>
        <v>41</v>
      </c>
      <c r="M23" s="6">
        <f>+K23/L23</f>
        <v>1.5121951219512195</v>
      </c>
      <c r="N23" s="5">
        <f>SUM(N15:N22)</f>
        <v>15</v>
      </c>
      <c r="O23" s="5">
        <f>SUM(O15:O22)</f>
        <v>26</v>
      </c>
      <c r="P23" s="5">
        <f>SUM(P15:P22)</f>
        <v>423</v>
      </c>
      <c r="Q23" s="7">
        <f>SUM(R23:Z23)</f>
        <v>1593.4</v>
      </c>
      <c r="R23" s="8">
        <f>+P23</f>
        <v>423</v>
      </c>
      <c r="S23" s="8">
        <f>+J23*1.7</f>
        <v>246.5</v>
      </c>
      <c r="T23" s="8">
        <f>+K23*3</f>
        <v>186</v>
      </c>
      <c r="U23" s="8">
        <f>+I23*4</f>
        <v>76</v>
      </c>
      <c r="V23" s="8">
        <f>O23*4.4</f>
        <v>114.4</v>
      </c>
      <c r="W23" s="8">
        <f>+N23*6.5</f>
        <v>97.5</v>
      </c>
      <c r="X23" s="9">
        <f>IF(E23&lt;0.414,70,IF(E23&lt;0.427,85,IF(E23&lt;0.437,100,IF(E23&lt;0.444,115,IF(E23&lt;0.452,130,IF(E23&lt;0.46,145,IF(E23&lt;0.469,160,IF(E23&lt;0.481,175,190))))))))</f>
        <v>190</v>
      </c>
      <c r="Y23" s="9">
        <f>IF(H23&lt;0.687,70,IF(H23&lt;0.719,85,IF(H23&lt;0.74,100,IF(H23&lt;0.758,115,IF(H23&lt;0.776,130,IF(H23&lt;0.789,145,IF(H23&lt;0.804,160,IF(H23&lt;0.827,175,190))))))))</f>
        <v>130</v>
      </c>
      <c r="Z23" s="9">
        <f>IF(M23&lt;1.15,70,IF(M23&lt;1.29,85,IF(M23&lt;1.4,100,IF(M23&lt;1.5,115,IF(M23&lt;1.59,130,IF(M23&lt;1.72,145,IF(M23&lt;1.89,160,IF(M23&lt;2.09,175,190))))))))</f>
        <v>130</v>
      </c>
    </row>
    <row r="24" ht="11.25">
      <c r="A24" s="1" t="s">
        <v>213</v>
      </c>
    </row>
    <row r="25" spans="1:16" ht="11.25">
      <c r="A25" s="1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14</v>
      </c>
      <c r="O25" s="2" t="s">
        <v>15</v>
      </c>
      <c r="P25" s="2" t="s">
        <v>16</v>
      </c>
    </row>
    <row r="26" spans="1:16" ht="11.25">
      <c r="A26" s="1" t="s">
        <v>37</v>
      </c>
      <c r="B26" s="2">
        <v>4</v>
      </c>
      <c r="C26" s="2">
        <v>48</v>
      </c>
      <c r="D26" s="2">
        <v>113</v>
      </c>
      <c r="E26" s="2">
        <v>42.5</v>
      </c>
      <c r="F26" s="2">
        <v>24</v>
      </c>
      <c r="G26" s="2">
        <v>36</v>
      </c>
      <c r="H26" s="2">
        <v>66.7</v>
      </c>
      <c r="I26" s="2">
        <v>6</v>
      </c>
      <c r="J26" s="2">
        <v>15</v>
      </c>
      <c r="K26" s="2">
        <v>27</v>
      </c>
      <c r="L26" s="2">
        <v>16</v>
      </c>
      <c r="M26" s="2">
        <v>1.688</v>
      </c>
      <c r="N26" s="2">
        <v>1</v>
      </c>
      <c r="O26" s="2">
        <v>10</v>
      </c>
      <c r="P26" s="2">
        <v>126</v>
      </c>
    </row>
    <row r="27" spans="1:16" ht="11.25">
      <c r="A27" s="1" t="s">
        <v>38</v>
      </c>
      <c r="B27" s="2">
        <v>4</v>
      </c>
      <c r="C27" s="2">
        <v>26</v>
      </c>
      <c r="D27" s="2">
        <v>54</v>
      </c>
      <c r="E27" s="2">
        <v>48.1</v>
      </c>
      <c r="F27" s="2">
        <v>16</v>
      </c>
      <c r="G27" s="2">
        <v>19</v>
      </c>
      <c r="H27" s="2">
        <v>84.2</v>
      </c>
      <c r="I27" s="2">
        <v>1</v>
      </c>
      <c r="J27" s="2">
        <v>28</v>
      </c>
      <c r="K27" s="2">
        <v>12</v>
      </c>
      <c r="L27" s="2">
        <v>13</v>
      </c>
      <c r="M27" s="2">
        <v>0.923</v>
      </c>
      <c r="N27" s="2">
        <v>0</v>
      </c>
      <c r="O27" s="2">
        <v>4</v>
      </c>
      <c r="P27" s="2">
        <v>69</v>
      </c>
    </row>
    <row r="28" spans="1:16" ht="11.25">
      <c r="A28" s="1" t="s">
        <v>39</v>
      </c>
      <c r="B28" s="2">
        <v>3</v>
      </c>
      <c r="C28" s="2">
        <v>11</v>
      </c>
      <c r="D28" s="2">
        <v>38</v>
      </c>
      <c r="E28" s="2">
        <v>28.9</v>
      </c>
      <c r="F28" s="2">
        <v>8</v>
      </c>
      <c r="G28" s="2">
        <v>9</v>
      </c>
      <c r="H28" s="2">
        <v>88.9</v>
      </c>
      <c r="I28" s="2">
        <v>0</v>
      </c>
      <c r="J28" s="2">
        <v>24</v>
      </c>
      <c r="K28" s="2">
        <v>8</v>
      </c>
      <c r="L28" s="2">
        <v>3</v>
      </c>
      <c r="M28" s="2">
        <v>2.667</v>
      </c>
      <c r="N28" s="2">
        <v>3</v>
      </c>
      <c r="O28" s="2">
        <v>12</v>
      </c>
      <c r="P28" s="2">
        <v>30</v>
      </c>
    </row>
    <row r="29" spans="1:16" ht="11.25">
      <c r="A29" s="1" t="s">
        <v>40</v>
      </c>
      <c r="B29" s="2">
        <v>4</v>
      </c>
      <c r="C29" s="2">
        <v>27</v>
      </c>
      <c r="D29" s="2">
        <v>54</v>
      </c>
      <c r="E29" s="2">
        <v>50</v>
      </c>
      <c r="F29" s="2">
        <v>18</v>
      </c>
      <c r="G29" s="2">
        <v>23</v>
      </c>
      <c r="H29" s="2">
        <v>78.3</v>
      </c>
      <c r="I29" s="2">
        <v>0</v>
      </c>
      <c r="J29" s="2">
        <v>12</v>
      </c>
      <c r="K29" s="2">
        <v>10</v>
      </c>
      <c r="L29" s="2">
        <v>7</v>
      </c>
      <c r="M29" s="2">
        <v>1.429</v>
      </c>
      <c r="N29" s="2">
        <v>1</v>
      </c>
      <c r="O29" s="2">
        <v>8</v>
      </c>
      <c r="P29" s="2">
        <v>72</v>
      </c>
    </row>
    <row r="30" spans="1:16" ht="11.25">
      <c r="A30" s="1" t="s">
        <v>41</v>
      </c>
      <c r="B30" s="2">
        <v>3</v>
      </c>
      <c r="C30" s="2">
        <v>21</v>
      </c>
      <c r="D30" s="2">
        <v>39</v>
      </c>
      <c r="E30" s="2">
        <v>53.8</v>
      </c>
      <c r="F30" s="2">
        <v>17</v>
      </c>
      <c r="G30" s="2">
        <v>24</v>
      </c>
      <c r="H30" s="2">
        <v>70.8</v>
      </c>
      <c r="I30" s="2">
        <v>0</v>
      </c>
      <c r="J30" s="2">
        <v>12</v>
      </c>
      <c r="K30" s="2">
        <v>8</v>
      </c>
      <c r="L30" s="2">
        <v>13</v>
      </c>
      <c r="M30" s="2">
        <v>0.615</v>
      </c>
      <c r="N30" s="2">
        <v>0</v>
      </c>
      <c r="O30" s="2">
        <v>6</v>
      </c>
      <c r="P30" s="2">
        <v>59</v>
      </c>
    </row>
    <row r="31" spans="1:16" ht="11.25">
      <c r="A31" s="1" t="s">
        <v>42</v>
      </c>
      <c r="B31" s="2">
        <v>2</v>
      </c>
      <c r="C31" s="2">
        <v>14</v>
      </c>
      <c r="D31" s="2">
        <v>32</v>
      </c>
      <c r="E31" s="2">
        <v>43.8</v>
      </c>
      <c r="F31" s="2">
        <v>9</v>
      </c>
      <c r="G31" s="2">
        <v>12</v>
      </c>
      <c r="H31" s="2">
        <v>75</v>
      </c>
      <c r="I31" s="2">
        <v>0</v>
      </c>
      <c r="J31" s="2">
        <v>19</v>
      </c>
      <c r="K31" s="2">
        <v>5</v>
      </c>
      <c r="L31" s="2">
        <v>8</v>
      </c>
      <c r="M31" s="2">
        <v>0.625</v>
      </c>
      <c r="N31" s="2">
        <v>4</v>
      </c>
      <c r="O31" s="2">
        <v>0</v>
      </c>
      <c r="P31" s="2">
        <v>37</v>
      </c>
    </row>
    <row r="32" spans="1:16" ht="11.25">
      <c r="A32" s="1" t="s">
        <v>43</v>
      </c>
      <c r="B32" s="2">
        <v>2</v>
      </c>
      <c r="C32" s="2">
        <v>5</v>
      </c>
      <c r="D32" s="2">
        <v>10</v>
      </c>
      <c r="E32" s="2">
        <v>50</v>
      </c>
      <c r="F32" s="2">
        <v>1</v>
      </c>
      <c r="G32" s="2">
        <v>2</v>
      </c>
      <c r="H32" s="2">
        <v>50</v>
      </c>
      <c r="I32" s="2">
        <v>1</v>
      </c>
      <c r="J32" s="2">
        <v>5</v>
      </c>
      <c r="K32" s="2">
        <v>9</v>
      </c>
      <c r="L32" s="2">
        <v>0</v>
      </c>
      <c r="M32" s="2">
        <v>0</v>
      </c>
      <c r="N32" s="2">
        <v>0</v>
      </c>
      <c r="O32" s="2">
        <v>4</v>
      </c>
      <c r="P32" s="2">
        <v>12</v>
      </c>
    </row>
    <row r="33" spans="1:16" ht="11.25">
      <c r="A33" s="1" t="s">
        <v>44</v>
      </c>
      <c r="B33" s="2">
        <v>1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26" s="10" customFormat="1" ht="11.25">
      <c r="A34" s="4" t="s">
        <v>240</v>
      </c>
      <c r="B34" s="5">
        <f>SUM(B26:B33)</f>
        <v>23</v>
      </c>
      <c r="C34" s="5">
        <f>SUM(C26:C33)</f>
        <v>152</v>
      </c>
      <c r="D34" s="5">
        <f>SUM(D26:D33)</f>
        <v>341</v>
      </c>
      <c r="E34" s="6">
        <f>+C34/D34</f>
        <v>0.44574780058651026</v>
      </c>
      <c r="F34" s="5">
        <f>SUM(F26:F33)</f>
        <v>93</v>
      </c>
      <c r="G34" s="5">
        <f>SUM(G26:G33)</f>
        <v>125</v>
      </c>
      <c r="H34" s="6">
        <f>+F34/G34</f>
        <v>0.744</v>
      </c>
      <c r="I34" s="5">
        <f>SUM(I26:I33)</f>
        <v>8</v>
      </c>
      <c r="J34" s="5">
        <f>SUM(J26:J33)</f>
        <v>116</v>
      </c>
      <c r="K34" s="5">
        <f>SUM(K26:K33)</f>
        <v>79</v>
      </c>
      <c r="L34" s="5">
        <f>SUM(L26:L33)</f>
        <v>60</v>
      </c>
      <c r="M34" s="6">
        <f>+K34/L34</f>
        <v>1.3166666666666667</v>
      </c>
      <c r="N34" s="5">
        <f>SUM(N26:N33)</f>
        <v>9</v>
      </c>
      <c r="O34" s="5">
        <f>SUM(O26:O33)</f>
        <v>44</v>
      </c>
      <c r="P34" s="5">
        <f>SUM(P26:P33)</f>
        <v>405</v>
      </c>
      <c r="Q34" s="7">
        <f>SUM(R34:Z34)</f>
        <v>1468.3000000000002</v>
      </c>
      <c r="R34" s="8">
        <f>+P34</f>
        <v>405</v>
      </c>
      <c r="S34" s="8">
        <f>+J34*1.7</f>
        <v>197.2</v>
      </c>
      <c r="T34" s="8">
        <f>+K34*3</f>
        <v>237</v>
      </c>
      <c r="U34" s="8">
        <f>+I34*4</f>
        <v>32</v>
      </c>
      <c r="V34" s="8">
        <f>O34*4.4</f>
        <v>193.60000000000002</v>
      </c>
      <c r="W34" s="8">
        <f>+N34*6.5</f>
        <v>58.5</v>
      </c>
      <c r="X34" s="9">
        <f>IF(E34&lt;0.414,70,IF(E34&lt;0.427,85,IF(E34&lt;0.437,100,IF(E34&lt;0.444,115,IF(E34&lt;0.452,130,IF(E34&lt;0.46,145,IF(E34&lt;0.469,160,IF(E34&lt;0.481,175,190))))))))</f>
        <v>130</v>
      </c>
      <c r="Y34" s="9">
        <f>IF(H34&lt;0.687,70,IF(H34&lt;0.719,85,IF(H34&lt;0.74,100,IF(H34&lt;0.758,115,IF(H34&lt;0.776,130,IF(H34&lt;0.789,145,IF(H34&lt;0.804,160,IF(H34&lt;0.827,175,190))))))))</f>
        <v>115</v>
      </c>
      <c r="Z34" s="9">
        <f>IF(M34&lt;1.15,70,IF(M34&lt;1.29,85,IF(M34&lt;1.4,100,IF(M34&lt;1.5,115,IF(M34&lt;1.59,130,IF(M34&lt;1.72,145,IF(M34&lt;1.89,160,IF(M34&lt;2.09,175,190))))))))</f>
        <v>100</v>
      </c>
    </row>
    <row r="35" ht="11.25">
      <c r="A35" s="1" t="s">
        <v>214</v>
      </c>
    </row>
    <row r="36" spans="1:16" ht="11.25">
      <c r="A36" s="1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</row>
    <row r="37" spans="1:16" ht="11.25">
      <c r="A37" s="1" t="s">
        <v>46</v>
      </c>
      <c r="B37" s="2">
        <v>3</v>
      </c>
      <c r="C37" s="2">
        <v>13</v>
      </c>
      <c r="D37" s="2">
        <v>30</v>
      </c>
      <c r="E37" s="2">
        <v>43.3</v>
      </c>
      <c r="F37" s="2">
        <v>4</v>
      </c>
      <c r="G37" s="2">
        <v>6</v>
      </c>
      <c r="H37" s="2">
        <v>66.7</v>
      </c>
      <c r="I37" s="2">
        <v>7</v>
      </c>
      <c r="J37" s="2">
        <v>11</v>
      </c>
      <c r="K37" s="2">
        <v>13</v>
      </c>
      <c r="L37" s="2">
        <v>4</v>
      </c>
      <c r="M37" s="2">
        <v>3.25</v>
      </c>
      <c r="N37" s="2">
        <v>5</v>
      </c>
      <c r="O37" s="2">
        <v>1</v>
      </c>
      <c r="P37" s="2">
        <v>37</v>
      </c>
    </row>
    <row r="38" spans="1:16" ht="11.25">
      <c r="A38" s="1" t="s">
        <v>47</v>
      </c>
      <c r="B38" s="2">
        <v>4</v>
      </c>
      <c r="C38" s="2">
        <v>10</v>
      </c>
      <c r="D38" s="2">
        <v>34</v>
      </c>
      <c r="E38" s="2">
        <v>29.4</v>
      </c>
      <c r="F38" s="2">
        <v>3</v>
      </c>
      <c r="G38" s="2">
        <v>5</v>
      </c>
      <c r="H38" s="2">
        <v>60</v>
      </c>
      <c r="I38" s="2">
        <v>6</v>
      </c>
      <c r="J38" s="2">
        <v>16</v>
      </c>
      <c r="K38" s="2">
        <v>7</v>
      </c>
      <c r="L38" s="2">
        <v>2</v>
      </c>
      <c r="M38" s="2">
        <v>3.5</v>
      </c>
      <c r="N38" s="2">
        <v>2</v>
      </c>
      <c r="O38" s="2">
        <v>7</v>
      </c>
      <c r="P38" s="2">
        <v>29</v>
      </c>
    </row>
    <row r="39" spans="1:16" ht="11.25">
      <c r="A39" s="1" t="s">
        <v>48</v>
      </c>
      <c r="B39" s="2">
        <v>2</v>
      </c>
      <c r="C39" s="2">
        <v>16</v>
      </c>
      <c r="D39" s="2">
        <v>46</v>
      </c>
      <c r="E39" s="2">
        <v>34.8</v>
      </c>
      <c r="F39" s="2">
        <v>17</v>
      </c>
      <c r="G39" s="2">
        <v>20</v>
      </c>
      <c r="H39" s="2">
        <v>85</v>
      </c>
      <c r="I39" s="2">
        <v>2</v>
      </c>
      <c r="J39" s="2">
        <v>14</v>
      </c>
      <c r="K39" s="2">
        <v>8</v>
      </c>
      <c r="L39" s="2">
        <v>4</v>
      </c>
      <c r="M39" s="2">
        <v>2</v>
      </c>
      <c r="N39" s="2">
        <v>2</v>
      </c>
      <c r="O39" s="2">
        <v>3</v>
      </c>
      <c r="P39" s="2">
        <v>51</v>
      </c>
    </row>
    <row r="40" spans="1:16" ht="11.25">
      <c r="A40" s="1" t="s">
        <v>49</v>
      </c>
      <c r="B40" s="2">
        <v>4</v>
      </c>
      <c r="C40" s="2">
        <v>14</v>
      </c>
      <c r="D40" s="2">
        <v>28</v>
      </c>
      <c r="E40" s="2">
        <v>50</v>
      </c>
      <c r="F40" s="2">
        <v>7</v>
      </c>
      <c r="G40" s="2">
        <v>9</v>
      </c>
      <c r="H40" s="2">
        <v>77.8</v>
      </c>
      <c r="I40" s="2">
        <v>5</v>
      </c>
      <c r="J40" s="2">
        <v>7</v>
      </c>
      <c r="K40" s="2">
        <v>19</v>
      </c>
      <c r="L40" s="2">
        <v>7</v>
      </c>
      <c r="M40" s="2">
        <v>2.714</v>
      </c>
      <c r="N40" s="2">
        <v>0</v>
      </c>
      <c r="O40" s="2">
        <v>0</v>
      </c>
      <c r="P40" s="2">
        <v>40</v>
      </c>
    </row>
    <row r="41" spans="1:16" ht="11.25">
      <c r="A41" s="1" t="s">
        <v>50</v>
      </c>
      <c r="B41" s="2">
        <v>3</v>
      </c>
      <c r="C41" s="2">
        <v>12</v>
      </c>
      <c r="D41" s="2">
        <v>32</v>
      </c>
      <c r="E41" s="2">
        <v>37.5</v>
      </c>
      <c r="F41" s="2">
        <v>10</v>
      </c>
      <c r="G41" s="2">
        <v>10</v>
      </c>
      <c r="H41" s="2">
        <v>100</v>
      </c>
      <c r="I41" s="2">
        <v>4</v>
      </c>
      <c r="J41" s="2">
        <v>9</v>
      </c>
      <c r="K41" s="2">
        <v>12</v>
      </c>
      <c r="L41" s="2">
        <v>1</v>
      </c>
      <c r="M41" s="2">
        <v>12</v>
      </c>
      <c r="N41" s="2">
        <v>0</v>
      </c>
      <c r="O41" s="2">
        <v>3</v>
      </c>
      <c r="P41" s="2">
        <v>38</v>
      </c>
    </row>
    <row r="42" spans="1:16" ht="11.25">
      <c r="A42" s="1" t="s">
        <v>51</v>
      </c>
      <c r="B42" s="2">
        <v>2</v>
      </c>
      <c r="C42" s="2">
        <v>13</v>
      </c>
      <c r="D42" s="2">
        <v>30</v>
      </c>
      <c r="E42" s="2">
        <v>43.3</v>
      </c>
      <c r="F42" s="2">
        <v>14</v>
      </c>
      <c r="G42" s="2">
        <v>19</v>
      </c>
      <c r="H42" s="2">
        <v>73.7</v>
      </c>
      <c r="I42" s="2">
        <v>3</v>
      </c>
      <c r="J42" s="2">
        <v>12</v>
      </c>
      <c r="K42" s="2">
        <v>12</v>
      </c>
      <c r="L42" s="2">
        <v>1</v>
      </c>
      <c r="M42" s="2">
        <v>12</v>
      </c>
      <c r="N42" s="2">
        <v>0</v>
      </c>
      <c r="O42" s="2">
        <v>1</v>
      </c>
      <c r="P42" s="2">
        <v>43</v>
      </c>
    </row>
    <row r="43" spans="1:16" ht="11.25">
      <c r="A43" s="1" t="s">
        <v>52</v>
      </c>
      <c r="B43" s="2">
        <v>4</v>
      </c>
      <c r="C43" s="2">
        <v>9</v>
      </c>
      <c r="D43" s="2">
        <v>16</v>
      </c>
      <c r="E43" s="2">
        <v>56.2</v>
      </c>
      <c r="F43" s="2">
        <v>10</v>
      </c>
      <c r="G43" s="2">
        <v>12</v>
      </c>
      <c r="H43" s="2">
        <v>83.3</v>
      </c>
      <c r="I43" s="2">
        <v>0</v>
      </c>
      <c r="J43" s="2">
        <v>26</v>
      </c>
      <c r="K43" s="2">
        <v>4</v>
      </c>
      <c r="L43" s="2">
        <v>3</v>
      </c>
      <c r="M43" s="2">
        <v>1.333</v>
      </c>
      <c r="N43" s="2">
        <v>2</v>
      </c>
      <c r="O43" s="2">
        <v>3</v>
      </c>
      <c r="P43" s="2">
        <v>28</v>
      </c>
    </row>
    <row r="44" spans="1:16" ht="11.25">
      <c r="A44" s="1" t="s">
        <v>53</v>
      </c>
      <c r="B44" s="2">
        <v>3</v>
      </c>
      <c r="C44" s="2">
        <v>16</v>
      </c>
      <c r="D44" s="2">
        <v>26</v>
      </c>
      <c r="E44" s="2">
        <v>61.5</v>
      </c>
      <c r="F44" s="2">
        <v>3</v>
      </c>
      <c r="G44" s="2">
        <v>5</v>
      </c>
      <c r="H44" s="2">
        <v>60</v>
      </c>
      <c r="I44" s="2">
        <v>0</v>
      </c>
      <c r="J44" s="2">
        <v>26</v>
      </c>
      <c r="K44" s="2">
        <v>3</v>
      </c>
      <c r="L44" s="2">
        <v>3</v>
      </c>
      <c r="M44" s="2">
        <v>1</v>
      </c>
      <c r="N44" s="2">
        <v>1</v>
      </c>
      <c r="O44" s="2">
        <v>3</v>
      </c>
      <c r="P44" s="2">
        <v>35</v>
      </c>
    </row>
    <row r="45" spans="1:16" ht="11.25">
      <c r="A45" s="1" t="s">
        <v>54</v>
      </c>
      <c r="B45" s="2">
        <v>2</v>
      </c>
      <c r="C45" s="2">
        <v>13</v>
      </c>
      <c r="D45" s="2">
        <v>22</v>
      </c>
      <c r="E45" s="2">
        <v>59.1</v>
      </c>
      <c r="F45" s="2">
        <v>7</v>
      </c>
      <c r="G45" s="2">
        <v>7</v>
      </c>
      <c r="H45" s="2">
        <v>100</v>
      </c>
      <c r="I45" s="2">
        <v>4</v>
      </c>
      <c r="J45" s="2">
        <v>4</v>
      </c>
      <c r="K45" s="2">
        <v>7</v>
      </c>
      <c r="L45" s="2">
        <v>5</v>
      </c>
      <c r="M45" s="2">
        <v>1.4</v>
      </c>
      <c r="N45" s="2">
        <v>1</v>
      </c>
      <c r="O45" s="2">
        <v>2</v>
      </c>
      <c r="P45" s="2">
        <v>37</v>
      </c>
    </row>
    <row r="46" spans="1:26" s="10" customFormat="1" ht="11.25">
      <c r="A46" s="4" t="s">
        <v>239</v>
      </c>
      <c r="B46" s="5">
        <f>SUM(B37:B45)</f>
        <v>27</v>
      </c>
      <c r="C46" s="5">
        <f>SUM(C37:C45)</f>
        <v>116</v>
      </c>
      <c r="D46" s="5">
        <f>SUM(D37:D45)</f>
        <v>264</v>
      </c>
      <c r="E46" s="6">
        <f>+C46/D46</f>
        <v>0.4393939393939394</v>
      </c>
      <c r="F46" s="5">
        <f>SUM(F37:F45)</f>
        <v>75</v>
      </c>
      <c r="G46" s="5">
        <f>SUM(G37:G45)</f>
        <v>93</v>
      </c>
      <c r="H46" s="6">
        <f>+F46/G46</f>
        <v>0.8064516129032258</v>
      </c>
      <c r="I46" s="5">
        <f>SUM(I37:I45)</f>
        <v>31</v>
      </c>
      <c r="J46" s="5">
        <f>SUM(J37:J45)</f>
        <v>125</v>
      </c>
      <c r="K46" s="5">
        <f>SUM(K37:K45)</f>
        <v>85</v>
      </c>
      <c r="L46" s="5">
        <f>SUM(L37:L45)</f>
        <v>30</v>
      </c>
      <c r="M46" s="6">
        <f>+K46/L46</f>
        <v>2.8333333333333335</v>
      </c>
      <c r="N46" s="5">
        <f>SUM(N37:N45)</f>
        <v>13</v>
      </c>
      <c r="O46" s="5">
        <f>SUM(O37:O45)</f>
        <v>23</v>
      </c>
      <c r="P46" s="5">
        <f>SUM(P37:P45)</f>
        <v>338</v>
      </c>
      <c r="Q46" s="7">
        <f>SUM(R46:Z46)</f>
        <v>1595.2</v>
      </c>
      <c r="R46" s="8">
        <f>+P46</f>
        <v>338</v>
      </c>
      <c r="S46" s="8">
        <f>+J46*1.7</f>
        <v>212.5</v>
      </c>
      <c r="T46" s="8">
        <f>+K46*3</f>
        <v>255</v>
      </c>
      <c r="U46" s="8">
        <f>+I46*4</f>
        <v>124</v>
      </c>
      <c r="V46" s="8">
        <f>O46*4.4</f>
        <v>101.2</v>
      </c>
      <c r="W46" s="8">
        <f>+N46*6.5</f>
        <v>84.5</v>
      </c>
      <c r="X46" s="9">
        <f>IF(E46&lt;0.414,70,IF(E46&lt;0.427,85,IF(E46&lt;0.437,100,IF(E46&lt;0.444,115,IF(E46&lt;0.452,130,IF(E46&lt;0.46,145,IF(E46&lt;0.469,160,IF(E46&lt;0.481,175,190))))))))</f>
        <v>115</v>
      </c>
      <c r="Y46" s="9">
        <f>IF(H46&lt;0.687,70,IF(H46&lt;0.719,85,IF(H46&lt;0.74,100,IF(H46&lt;0.758,115,IF(H46&lt;0.776,130,IF(H46&lt;0.789,145,IF(H46&lt;0.804,160,IF(H46&lt;0.827,175,190))))))))</f>
        <v>175</v>
      </c>
      <c r="Z46" s="9">
        <f>IF(M46&lt;1.15,70,IF(M46&lt;1.29,85,IF(M46&lt;1.4,100,IF(M46&lt;1.5,115,IF(M46&lt;1.59,130,IF(M46&lt;1.72,145,IF(M46&lt;1.89,160,IF(M46&lt;2.09,175,190))))))))</f>
        <v>190</v>
      </c>
    </row>
    <row r="47" ht="11.25">
      <c r="A47" s="1" t="s">
        <v>215</v>
      </c>
    </row>
    <row r="48" spans="1:16" ht="11.25">
      <c r="A48" s="1" t="s">
        <v>1</v>
      </c>
      <c r="B48" s="2" t="s">
        <v>2</v>
      </c>
      <c r="C48" s="2" t="s">
        <v>3</v>
      </c>
      <c r="D48" s="2" t="s">
        <v>4</v>
      </c>
      <c r="E48" s="2" t="s">
        <v>5</v>
      </c>
      <c r="F48" s="2" t="s">
        <v>6</v>
      </c>
      <c r="G48" s="2" t="s">
        <v>7</v>
      </c>
      <c r="H48" s="2" t="s">
        <v>8</v>
      </c>
      <c r="I48" s="2" t="s">
        <v>9</v>
      </c>
      <c r="J48" s="2" t="s">
        <v>10</v>
      </c>
      <c r="K48" s="2" t="s">
        <v>11</v>
      </c>
      <c r="L48" s="2" t="s">
        <v>12</v>
      </c>
      <c r="M48" s="2" t="s">
        <v>13</v>
      </c>
      <c r="N48" s="2" t="s">
        <v>14</v>
      </c>
      <c r="O48" s="2" t="s">
        <v>15</v>
      </c>
      <c r="P48" s="2" t="s">
        <v>16</v>
      </c>
    </row>
    <row r="49" spans="1:16" ht="11.25">
      <c r="A49" s="1" t="s">
        <v>56</v>
      </c>
      <c r="B49" s="2">
        <v>4</v>
      </c>
      <c r="C49" s="2">
        <v>21</v>
      </c>
      <c r="D49" s="2">
        <v>56</v>
      </c>
      <c r="E49" s="2">
        <v>37.5</v>
      </c>
      <c r="F49" s="2">
        <v>34</v>
      </c>
      <c r="G49" s="2">
        <v>41</v>
      </c>
      <c r="H49" s="2">
        <v>82.9</v>
      </c>
      <c r="I49" s="2">
        <v>3</v>
      </c>
      <c r="J49" s="2">
        <v>25</v>
      </c>
      <c r="K49" s="2">
        <v>9</v>
      </c>
      <c r="L49" s="2">
        <v>12</v>
      </c>
      <c r="M49" s="2">
        <v>0.75</v>
      </c>
      <c r="N49" s="2">
        <v>1</v>
      </c>
      <c r="O49" s="2">
        <v>6</v>
      </c>
      <c r="P49" s="2">
        <v>79</v>
      </c>
    </row>
    <row r="50" spans="1:16" ht="11.25">
      <c r="A50" s="1" t="s">
        <v>57</v>
      </c>
      <c r="B50" s="2">
        <v>4</v>
      </c>
      <c r="C50" s="2">
        <v>32</v>
      </c>
      <c r="D50" s="2">
        <v>55</v>
      </c>
      <c r="E50" s="2">
        <v>58.2</v>
      </c>
      <c r="F50" s="2">
        <v>7</v>
      </c>
      <c r="G50" s="2">
        <v>10</v>
      </c>
      <c r="H50" s="2">
        <v>70</v>
      </c>
      <c r="I50" s="2">
        <v>4</v>
      </c>
      <c r="J50" s="2">
        <v>17</v>
      </c>
      <c r="K50" s="2">
        <v>19</v>
      </c>
      <c r="L50" s="2">
        <v>12</v>
      </c>
      <c r="M50" s="2">
        <v>1.583</v>
      </c>
      <c r="N50" s="2">
        <v>0</v>
      </c>
      <c r="O50" s="2">
        <v>3</v>
      </c>
      <c r="P50" s="2">
        <v>75</v>
      </c>
    </row>
    <row r="51" spans="1:16" ht="11.25">
      <c r="A51" s="1" t="s">
        <v>58</v>
      </c>
      <c r="B51" s="2">
        <v>3</v>
      </c>
      <c r="C51" s="2">
        <v>38</v>
      </c>
      <c r="D51" s="2">
        <v>58</v>
      </c>
      <c r="E51" s="2">
        <v>65.5</v>
      </c>
      <c r="F51" s="2">
        <v>26</v>
      </c>
      <c r="G51" s="2">
        <v>35</v>
      </c>
      <c r="H51" s="2">
        <v>74.3</v>
      </c>
      <c r="I51" s="2">
        <v>0</v>
      </c>
      <c r="J51" s="2">
        <v>23</v>
      </c>
      <c r="K51" s="2">
        <v>4</v>
      </c>
      <c r="L51" s="2">
        <v>7</v>
      </c>
      <c r="M51" s="2">
        <v>0.571</v>
      </c>
      <c r="N51" s="2">
        <v>2</v>
      </c>
      <c r="O51" s="2">
        <v>2</v>
      </c>
      <c r="P51" s="2">
        <v>102</v>
      </c>
    </row>
    <row r="52" spans="1:16" ht="11.25">
      <c r="A52" s="1" t="s">
        <v>59</v>
      </c>
      <c r="B52" s="2">
        <v>3</v>
      </c>
      <c r="C52" s="2">
        <v>5</v>
      </c>
      <c r="D52" s="2">
        <v>22</v>
      </c>
      <c r="E52" s="2">
        <v>22.7</v>
      </c>
      <c r="F52" s="2">
        <v>5</v>
      </c>
      <c r="G52" s="2">
        <v>6</v>
      </c>
      <c r="H52" s="2">
        <v>83.3</v>
      </c>
      <c r="I52" s="2">
        <v>3</v>
      </c>
      <c r="J52" s="2">
        <v>18</v>
      </c>
      <c r="K52" s="2">
        <v>13</v>
      </c>
      <c r="L52" s="2">
        <v>2</v>
      </c>
      <c r="M52" s="2">
        <v>6.5</v>
      </c>
      <c r="N52" s="2">
        <v>2</v>
      </c>
      <c r="O52" s="2">
        <v>2</v>
      </c>
      <c r="P52" s="2">
        <v>18</v>
      </c>
    </row>
    <row r="53" spans="1:16" ht="11.25">
      <c r="A53" s="1" t="s">
        <v>60</v>
      </c>
      <c r="B53" s="2">
        <v>2</v>
      </c>
      <c r="C53" s="2">
        <v>12</v>
      </c>
      <c r="D53" s="2">
        <v>24</v>
      </c>
      <c r="E53" s="2">
        <v>50</v>
      </c>
      <c r="F53" s="2">
        <v>8</v>
      </c>
      <c r="G53" s="2">
        <v>9</v>
      </c>
      <c r="H53" s="2">
        <v>88.9</v>
      </c>
      <c r="I53" s="2">
        <v>0</v>
      </c>
      <c r="J53" s="2">
        <v>18</v>
      </c>
      <c r="K53" s="2">
        <v>3</v>
      </c>
      <c r="L53" s="2">
        <v>5</v>
      </c>
      <c r="M53" s="2">
        <v>0.6</v>
      </c>
      <c r="N53" s="2">
        <v>1</v>
      </c>
      <c r="O53" s="2">
        <v>4</v>
      </c>
      <c r="P53" s="2">
        <v>32</v>
      </c>
    </row>
    <row r="54" spans="1:16" ht="11.25">
      <c r="A54" s="1" t="s">
        <v>61</v>
      </c>
      <c r="B54" s="2">
        <v>2</v>
      </c>
      <c r="C54" s="2">
        <v>5</v>
      </c>
      <c r="D54" s="2">
        <v>12</v>
      </c>
      <c r="E54" s="2">
        <v>41.7</v>
      </c>
      <c r="F54" s="2">
        <v>0</v>
      </c>
      <c r="G54" s="2">
        <v>0</v>
      </c>
      <c r="H54" s="2">
        <v>0</v>
      </c>
      <c r="I54" s="2">
        <v>0</v>
      </c>
      <c r="J54" s="2">
        <v>3</v>
      </c>
      <c r="K54" s="2">
        <v>22</v>
      </c>
      <c r="L54" s="2">
        <v>8</v>
      </c>
      <c r="M54" s="2">
        <v>2.75</v>
      </c>
      <c r="N54" s="2">
        <v>0</v>
      </c>
      <c r="O54" s="2">
        <v>3</v>
      </c>
      <c r="P54" s="2">
        <v>10</v>
      </c>
    </row>
    <row r="55" spans="1:16" ht="11.25">
      <c r="A55" s="1" t="s">
        <v>62</v>
      </c>
      <c r="B55" s="2">
        <v>3</v>
      </c>
      <c r="C55" s="2">
        <v>15</v>
      </c>
      <c r="D55" s="2">
        <v>29</v>
      </c>
      <c r="E55" s="2">
        <v>51.7</v>
      </c>
      <c r="F55" s="2">
        <v>6</v>
      </c>
      <c r="G55" s="2">
        <v>8</v>
      </c>
      <c r="H55" s="2">
        <v>75</v>
      </c>
      <c r="I55" s="2">
        <v>0</v>
      </c>
      <c r="J55" s="2">
        <v>15</v>
      </c>
      <c r="K55" s="2">
        <v>3</v>
      </c>
      <c r="L55" s="2">
        <v>5</v>
      </c>
      <c r="M55" s="2">
        <v>0.6</v>
      </c>
      <c r="N55" s="2">
        <v>1</v>
      </c>
      <c r="O55" s="2">
        <v>0</v>
      </c>
      <c r="P55" s="2">
        <v>36</v>
      </c>
    </row>
    <row r="56" spans="1:16" ht="11.25">
      <c r="A56" s="1" t="s">
        <v>63</v>
      </c>
      <c r="B56" s="2">
        <v>2</v>
      </c>
      <c r="C56" s="2">
        <v>7</v>
      </c>
      <c r="D56" s="2">
        <v>22</v>
      </c>
      <c r="E56" s="2">
        <v>31.8</v>
      </c>
      <c r="F56" s="2">
        <v>7</v>
      </c>
      <c r="G56" s="2">
        <v>8</v>
      </c>
      <c r="H56" s="2">
        <v>87.5</v>
      </c>
      <c r="I56" s="2">
        <v>1</v>
      </c>
      <c r="J56" s="2">
        <v>4</v>
      </c>
      <c r="K56" s="2">
        <v>10</v>
      </c>
      <c r="L56" s="2">
        <v>4</v>
      </c>
      <c r="M56" s="2">
        <v>2.5</v>
      </c>
      <c r="N56" s="2">
        <v>0</v>
      </c>
      <c r="O56" s="2">
        <v>2</v>
      </c>
      <c r="P56" s="2">
        <v>22</v>
      </c>
    </row>
    <row r="57" spans="1:16" ht="11.25">
      <c r="A57" s="1" t="s">
        <v>64</v>
      </c>
      <c r="B57" s="2">
        <v>1</v>
      </c>
      <c r="C57" s="2">
        <v>0</v>
      </c>
      <c r="D57" s="2">
        <v>2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">
        <v>0</v>
      </c>
      <c r="O57" s="2">
        <v>0</v>
      </c>
      <c r="P57" s="2">
        <v>0</v>
      </c>
    </row>
    <row r="58" spans="1:26" s="10" customFormat="1" ht="11.25">
      <c r="A58" s="4" t="s">
        <v>239</v>
      </c>
      <c r="B58" s="5">
        <f>SUM(B49:B57)</f>
        <v>24</v>
      </c>
      <c r="C58" s="5">
        <f>SUM(C49:C57)</f>
        <v>135</v>
      </c>
      <c r="D58" s="5">
        <f>SUM(D49:D57)</f>
        <v>280</v>
      </c>
      <c r="E58" s="6">
        <f>+C58/D58</f>
        <v>0.48214285714285715</v>
      </c>
      <c r="F58" s="5">
        <f>SUM(F49:F57)</f>
        <v>93</v>
      </c>
      <c r="G58" s="5">
        <f>SUM(G49:G57)</f>
        <v>117</v>
      </c>
      <c r="H58" s="6">
        <f>+F58/G58</f>
        <v>0.7948717948717948</v>
      </c>
      <c r="I58" s="5">
        <f>SUM(I49:I57)</f>
        <v>11</v>
      </c>
      <c r="J58" s="5">
        <f>SUM(J49:J57)</f>
        <v>123</v>
      </c>
      <c r="K58" s="5">
        <f>SUM(K49:K57)</f>
        <v>83</v>
      </c>
      <c r="L58" s="5">
        <f>SUM(L49:L57)</f>
        <v>56</v>
      </c>
      <c r="M58" s="6">
        <f>+K58/L58</f>
        <v>1.4821428571428572</v>
      </c>
      <c r="N58" s="5">
        <f>SUM(N49:N57)</f>
        <v>7</v>
      </c>
      <c r="O58" s="5">
        <f>SUM(O49:O57)</f>
        <v>22</v>
      </c>
      <c r="P58" s="5">
        <f>SUM(P49:P57)</f>
        <v>374</v>
      </c>
      <c r="Q58" s="7">
        <f>SUM(R58:Z58)</f>
        <v>1483.4</v>
      </c>
      <c r="R58" s="8">
        <f>+P58</f>
        <v>374</v>
      </c>
      <c r="S58" s="8">
        <f>+J58*1.7</f>
        <v>209.1</v>
      </c>
      <c r="T58" s="8">
        <f>+K58*3</f>
        <v>249</v>
      </c>
      <c r="U58" s="8">
        <f>+I58*4</f>
        <v>44</v>
      </c>
      <c r="V58" s="8">
        <f>O58*4.4</f>
        <v>96.80000000000001</v>
      </c>
      <c r="W58" s="8">
        <f>+N58*6.5</f>
        <v>45.5</v>
      </c>
      <c r="X58" s="9">
        <f>IF(E58&lt;0.414,70,IF(E58&lt;0.427,85,IF(E58&lt;0.437,100,IF(E58&lt;0.444,115,IF(E58&lt;0.452,130,IF(E58&lt;0.46,145,IF(E58&lt;0.469,160,IF(E58&lt;0.481,175,190))))))))</f>
        <v>190</v>
      </c>
      <c r="Y58" s="9">
        <f>IF(H58&lt;0.687,70,IF(H58&lt;0.719,85,IF(H58&lt;0.74,100,IF(H58&lt;0.758,115,IF(H58&lt;0.776,130,IF(H58&lt;0.789,145,IF(H58&lt;0.804,160,IF(H58&lt;0.827,175,190))))))))</f>
        <v>160</v>
      </c>
      <c r="Z58" s="9">
        <f>IF(M58&lt;1.15,70,IF(M58&lt;1.29,85,IF(M58&lt;1.4,100,IF(M58&lt;1.5,115,IF(M58&lt;1.59,130,IF(M58&lt;1.72,145,IF(M58&lt;1.89,160,IF(M58&lt;2.09,175,190))))))))</f>
        <v>115</v>
      </c>
    </row>
    <row r="59" ht="11.25">
      <c r="A59" s="1" t="s">
        <v>216</v>
      </c>
    </row>
    <row r="60" spans="1:16" ht="11.25">
      <c r="A60" s="1" t="s">
        <v>1</v>
      </c>
      <c r="B60" s="2" t="s">
        <v>2</v>
      </c>
      <c r="C60" s="2" t="s">
        <v>3</v>
      </c>
      <c r="D60" s="2" t="s">
        <v>4</v>
      </c>
      <c r="E60" s="2" t="s">
        <v>5</v>
      </c>
      <c r="F60" s="2" t="s">
        <v>6</v>
      </c>
      <c r="G60" s="2" t="s">
        <v>7</v>
      </c>
      <c r="H60" s="2" t="s">
        <v>8</v>
      </c>
      <c r="I60" s="2" t="s">
        <v>9</v>
      </c>
      <c r="J60" s="2" t="s">
        <v>10</v>
      </c>
      <c r="K60" s="2" t="s">
        <v>11</v>
      </c>
      <c r="L60" s="2" t="s">
        <v>12</v>
      </c>
      <c r="M60" s="2" t="s">
        <v>13</v>
      </c>
      <c r="N60" s="2" t="s">
        <v>14</v>
      </c>
      <c r="O60" s="2" t="s">
        <v>15</v>
      </c>
      <c r="P60" s="2" t="s">
        <v>16</v>
      </c>
    </row>
    <row r="61" spans="1:16" ht="11.25">
      <c r="A61" s="1" t="s">
        <v>66</v>
      </c>
      <c r="B61" s="2">
        <v>4</v>
      </c>
      <c r="C61" s="2">
        <v>39</v>
      </c>
      <c r="D61" s="2">
        <v>92</v>
      </c>
      <c r="E61" s="2">
        <v>42.4</v>
      </c>
      <c r="F61" s="2">
        <v>31</v>
      </c>
      <c r="G61" s="2">
        <v>38</v>
      </c>
      <c r="H61" s="2">
        <v>81.6</v>
      </c>
      <c r="I61" s="2">
        <v>12</v>
      </c>
      <c r="J61" s="2">
        <v>25</v>
      </c>
      <c r="K61" s="2">
        <v>21</v>
      </c>
      <c r="L61" s="2">
        <v>9</v>
      </c>
      <c r="M61" s="2">
        <v>2.333</v>
      </c>
      <c r="N61" s="2">
        <v>0</v>
      </c>
      <c r="O61" s="2">
        <v>5</v>
      </c>
      <c r="P61" s="2">
        <v>121</v>
      </c>
    </row>
    <row r="62" spans="1:16" ht="11.25">
      <c r="A62" s="1" t="s">
        <v>67</v>
      </c>
      <c r="B62" s="2">
        <v>4</v>
      </c>
      <c r="C62" s="2">
        <v>33</v>
      </c>
      <c r="D62" s="2">
        <v>58</v>
      </c>
      <c r="E62" s="2">
        <v>56.9</v>
      </c>
      <c r="F62" s="2">
        <v>12</v>
      </c>
      <c r="G62" s="2">
        <v>22</v>
      </c>
      <c r="H62" s="2">
        <v>54.5</v>
      </c>
      <c r="I62" s="2">
        <v>0</v>
      </c>
      <c r="J62" s="2">
        <v>46</v>
      </c>
      <c r="K62" s="2">
        <v>4</v>
      </c>
      <c r="L62" s="2">
        <v>4</v>
      </c>
      <c r="M62" s="2">
        <v>1</v>
      </c>
      <c r="N62" s="2">
        <v>5</v>
      </c>
      <c r="O62" s="2">
        <v>4</v>
      </c>
      <c r="P62" s="2">
        <v>78</v>
      </c>
    </row>
    <row r="63" spans="1:16" ht="11.25">
      <c r="A63" s="1" t="s">
        <v>68</v>
      </c>
      <c r="B63" s="2">
        <v>2</v>
      </c>
      <c r="C63" s="2">
        <v>28</v>
      </c>
      <c r="D63" s="2">
        <v>55</v>
      </c>
      <c r="E63" s="2">
        <v>50.9</v>
      </c>
      <c r="F63" s="2">
        <v>28</v>
      </c>
      <c r="G63" s="2">
        <v>34</v>
      </c>
      <c r="H63" s="2">
        <v>82.4</v>
      </c>
      <c r="I63" s="2">
        <v>6</v>
      </c>
      <c r="J63" s="2">
        <v>7</v>
      </c>
      <c r="K63" s="2">
        <v>8</v>
      </c>
      <c r="L63" s="2">
        <v>12</v>
      </c>
      <c r="M63" s="2">
        <v>0.667</v>
      </c>
      <c r="N63" s="2">
        <v>1</v>
      </c>
      <c r="O63" s="2">
        <v>6</v>
      </c>
      <c r="P63" s="2">
        <v>90</v>
      </c>
    </row>
    <row r="64" spans="1:16" ht="11.25">
      <c r="A64" s="1" t="s">
        <v>69</v>
      </c>
      <c r="B64" s="2">
        <v>4</v>
      </c>
      <c r="C64" s="2">
        <v>12</v>
      </c>
      <c r="D64" s="2">
        <v>21</v>
      </c>
      <c r="E64" s="2">
        <v>57.1</v>
      </c>
      <c r="F64" s="2">
        <v>4</v>
      </c>
      <c r="G64" s="2">
        <v>5</v>
      </c>
      <c r="H64" s="2">
        <v>80</v>
      </c>
      <c r="I64" s="2">
        <v>0</v>
      </c>
      <c r="J64" s="2">
        <v>27</v>
      </c>
      <c r="K64" s="2">
        <v>3</v>
      </c>
      <c r="L64" s="2">
        <v>5</v>
      </c>
      <c r="M64" s="2">
        <v>0.6</v>
      </c>
      <c r="N64" s="2">
        <v>5</v>
      </c>
      <c r="O64" s="2">
        <v>1</v>
      </c>
      <c r="P64" s="2">
        <v>28</v>
      </c>
    </row>
    <row r="65" spans="1:16" ht="11.25">
      <c r="A65" s="1" t="s">
        <v>70</v>
      </c>
      <c r="B65" s="2">
        <v>3</v>
      </c>
      <c r="C65" s="2">
        <v>9</v>
      </c>
      <c r="D65" s="2">
        <v>24</v>
      </c>
      <c r="E65" s="2">
        <v>37.5</v>
      </c>
      <c r="F65" s="2">
        <v>6</v>
      </c>
      <c r="G65" s="2">
        <v>10</v>
      </c>
      <c r="H65" s="2">
        <v>60</v>
      </c>
      <c r="I65" s="2">
        <v>4</v>
      </c>
      <c r="J65" s="2">
        <v>11</v>
      </c>
      <c r="K65" s="2">
        <v>6</v>
      </c>
      <c r="L65" s="2">
        <v>2</v>
      </c>
      <c r="M65" s="2">
        <v>3</v>
      </c>
      <c r="N65" s="2">
        <v>5</v>
      </c>
      <c r="O65" s="2">
        <v>1</v>
      </c>
      <c r="P65" s="2">
        <v>28</v>
      </c>
    </row>
    <row r="66" spans="1:16" ht="11.25">
      <c r="A66" s="1" t="s">
        <v>71</v>
      </c>
      <c r="B66" s="2">
        <v>4</v>
      </c>
      <c r="C66" s="2">
        <v>12</v>
      </c>
      <c r="D66" s="2">
        <v>32</v>
      </c>
      <c r="E66" s="2">
        <v>37.5</v>
      </c>
      <c r="F66" s="2">
        <v>7</v>
      </c>
      <c r="G66" s="2">
        <v>8</v>
      </c>
      <c r="H66" s="2">
        <v>87.5</v>
      </c>
      <c r="I66" s="2">
        <v>4</v>
      </c>
      <c r="J66" s="2">
        <v>14</v>
      </c>
      <c r="K66" s="2">
        <v>9</v>
      </c>
      <c r="L66" s="2">
        <v>4</v>
      </c>
      <c r="M66" s="2">
        <v>2.25</v>
      </c>
      <c r="N66" s="2">
        <v>0</v>
      </c>
      <c r="O66" s="2">
        <v>2</v>
      </c>
      <c r="P66" s="2">
        <v>35</v>
      </c>
    </row>
    <row r="67" spans="1:16" ht="11.25">
      <c r="A67" s="1" t="s">
        <v>72</v>
      </c>
      <c r="B67" s="2">
        <v>2</v>
      </c>
      <c r="C67" s="2">
        <v>10</v>
      </c>
      <c r="D67" s="2">
        <v>23</v>
      </c>
      <c r="E67" s="2">
        <v>43.5</v>
      </c>
      <c r="F67" s="2">
        <v>3</v>
      </c>
      <c r="G67" s="2">
        <v>4</v>
      </c>
      <c r="H67" s="2">
        <v>75</v>
      </c>
      <c r="I67" s="2">
        <v>3</v>
      </c>
      <c r="J67" s="2">
        <v>10</v>
      </c>
      <c r="K67" s="2">
        <v>9</v>
      </c>
      <c r="L67" s="2">
        <v>2</v>
      </c>
      <c r="M67" s="2">
        <v>4.5</v>
      </c>
      <c r="N67" s="2">
        <v>1</v>
      </c>
      <c r="O67" s="2">
        <v>4</v>
      </c>
      <c r="P67" s="2">
        <v>26</v>
      </c>
    </row>
    <row r="68" spans="1:16" ht="11.25">
      <c r="A68" s="1" t="s">
        <v>73</v>
      </c>
      <c r="B68" s="2">
        <v>2</v>
      </c>
      <c r="C68" s="2">
        <v>1</v>
      </c>
      <c r="D68" s="2">
        <v>2</v>
      </c>
      <c r="E68" s="2">
        <v>50</v>
      </c>
      <c r="F68" s="2">
        <v>2</v>
      </c>
      <c r="G68" s="2">
        <v>2</v>
      </c>
      <c r="H68" s="2">
        <v>100</v>
      </c>
      <c r="I68" s="2">
        <v>1</v>
      </c>
      <c r="J68" s="2">
        <v>0</v>
      </c>
      <c r="K68" s="2">
        <v>3</v>
      </c>
      <c r="L68" s="2">
        <v>0</v>
      </c>
      <c r="M68" s="2">
        <v>0</v>
      </c>
      <c r="N68" s="2">
        <v>0</v>
      </c>
      <c r="O68" s="2">
        <v>0</v>
      </c>
      <c r="P68" s="2">
        <v>5</v>
      </c>
    </row>
    <row r="69" spans="1:16" ht="11.25">
      <c r="A69" s="1" t="s">
        <v>74</v>
      </c>
      <c r="B69" s="2">
        <v>1</v>
      </c>
      <c r="C69" s="2">
        <v>2</v>
      </c>
      <c r="D69" s="2">
        <v>4</v>
      </c>
      <c r="E69" s="2">
        <v>50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1</v>
      </c>
      <c r="P69" s="2">
        <v>4</v>
      </c>
    </row>
    <row r="70" spans="1:26" s="10" customFormat="1" ht="11.25">
      <c r="A70" s="4" t="s">
        <v>239</v>
      </c>
      <c r="B70" s="5">
        <f>SUM(B61:B69)</f>
        <v>26</v>
      </c>
      <c r="C70" s="5">
        <f>SUM(C61:C69)</f>
        <v>146</v>
      </c>
      <c r="D70" s="5">
        <f>SUM(D61:D69)</f>
        <v>311</v>
      </c>
      <c r="E70" s="6">
        <f>+C70/D70</f>
        <v>0.4694533762057878</v>
      </c>
      <c r="F70" s="5">
        <f>SUM(F61:F69)</f>
        <v>93</v>
      </c>
      <c r="G70" s="5">
        <f>SUM(G61:G69)</f>
        <v>123</v>
      </c>
      <c r="H70" s="6">
        <f>+F70/G70</f>
        <v>0.7560975609756098</v>
      </c>
      <c r="I70" s="5">
        <f>SUM(I61:I69)</f>
        <v>30</v>
      </c>
      <c r="J70" s="5">
        <f>SUM(J61:J69)</f>
        <v>141</v>
      </c>
      <c r="K70" s="5">
        <f>SUM(K61:K69)</f>
        <v>63</v>
      </c>
      <c r="L70" s="5">
        <f>SUM(L61:L69)</f>
        <v>38</v>
      </c>
      <c r="M70" s="6">
        <f>+K70/L70</f>
        <v>1.6578947368421053</v>
      </c>
      <c r="N70" s="5">
        <f>SUM(N61:N69)</f>
        <v>17</v>
      </c>
      <c r="O70" s="5">
        <f>SUM(O61:O69)</f>
        <v>24</v>
      </c>
      <c r="P70" s="5">
        <f>SUM(P61:P69)</f>
        <v>415</v>
      </c>
      <c r="Q70" s="7">
        <f>SUM(R70:Z70)</f>
        <v>1614.8</v>
      </c>
      <c r="R70" s="8">
        <f>+P70</f>
        <v>415</v>
      </c>
      <c r="S70" s="8">
        <f>+J70*1.7</f>
        <v>239.7</v>
      </c>
      <c r="T70" s="8">
        <f>+K70*3</f>
        <v>189</v>
      </c>
      <c r="U70" s="8">
        <f>+I70*4</f>
        <v>120</v>
      </c>
      <c r="V70" s="8">
        <f>O70*4.4</f>
        <v>105.60000000000001</v>
      </c>
      <c r="W70" s="8">
        <f>+N70*6.5</f>
        <v>110.5</v>
      </c>
      <c r="X70" s="9">
        <f>IF(E70&lt;0.414,70,IF(E70&lt;0.427,85,IF(E70&lt;0.437,100,IF(E70&lt;0.444,115,IF(E70&lt;0.452,130,IF(E70&lt;0.46,145,IF(E70&lt;0.469,160,IF(E70&lt;0.481,175,190))))))))</f>
        <v>175</v>
      </c>
      <c r="Y70" s="9">
        <f>IF(H70&lt;0.687,70,IF(H70&lt;0.719,85,IF(H70&lt;0.74,100,IF(H70&lt;0.758,115,IF(H70&lt;0.776,130,IF(H70&lt;0.789,145,IF(H70&lt;0.804,160,IF(H70&lt;0.827,175,190))))))))</f>
        <v>115</v>
      </c>
      <c r="Z70" s="9">
        <f>IF(M70&lt;1.15,70,IF(M70&lt;1.29,85,IF(M70&lt;1.4,100,IF(M70&lt;1.5,115,IF(M70&lt;1.59,130,IF(M70&lt;1.72,145,IF(M70&lt;1.89,160,IF(M70&lt;2.09,175,190))))))))</f>
        <v>145</v>
      </c>
    </row>
    <row r="71" ht="11.25">
      <c r="A71" s="1" t="s">
        <v>217</v>
      </c>
    </row>
    <row r="72" spans="1:16" ht="11.25">
      <c r="A72" s="1" t="s">
        <v>1</v>
      </c>
      <c r="B72" s="2" t="s">
        <v>2</v>
      </c>
      <c r="C72" s="2" t="s">
        <v>3</v>
      </c>
      <c r="D72" s="2" t="s">
        <v>4</v>
      </c>
      <c r="E72" s="2" t="s">
        <v>5</v>
      </c>
      <c r="F72" s="2" t="s">
        <v>6</v>
      </c>
      <c r="G72" s="2" t="s">
        <v>7</v>
      </c>
      <c r="H72" s="2" t="s">
        <v>8</v>
      </c>
      <c r="I72" s="2" t="s">
        <v>9</v>
      </c>
      <c r="J72" s="2" t="s">
        <v>10</v>
      </c>
      <c r="K72" s="2" t="s">
        <v>11</v>
      </c>
      <c r="L72" s="2" t="s">
        <v>12</v>
      </c>
      <c r="M72" s="2" t="s">
        <v>13</v>
      </c>
      <c r="N72" s="2" t="s">
        <v>14</v>
      </c>
      <c r="O72" s="2" t="s">
        <v>15</v>
      </c>
      <c r="P72" s="2" t="s">
        <v>16</v>
      </c>
    </row>
    <row r="73" spans="1:16" ht="11.25">
      <c r="A73" s="1" t="s">
        <v>76</v>
      </c>
      <c r="B73" s="2">
        <v>4</v>
      </c>
      <c r="C73" s="2">
        <v>30</v>
      </c>
      <c r="D73" s="2">
        <v>64</v>
      </c>
      <c r="E73" s="2">
        <v>46.9</v>
      </c>
      <c r="F73" s="2">
        <v>5</v>
      </c>
      <c r="G73" s="2">
        <v>8</v>
      </c>
      <c r="H73" s="2">
        <v>62.5</v>
      </c>
      <c r="I73" s="2">
        <v>11</v>
      </c>
      <c r="J73" s="2">
        <v>20</v>
      </c>
      <c r="K73" s="2">
        <v>5</v>
      </c>
      <c r="L73" s="2">
        <v>6</v>
      </c>
      <c r="M73" s="2">
        <v>0.833</v>
      </c>
      <c r="N73" s="2">
        <v>2</v>
      </c>
      <c r="O73" s="2">
        <v>9</v>
      </c>
      <c r="P73" s="2">
        <v>76</v>
      </c>
    </row>
    <row r="74" spans="1:16" ht="11.25">
      <c r="A74" s="1" t="s">
        <v>77</v>
      </c>
      <c r="B74" s="2">
        <v>4</v>
      </c>
      <c r="C74" s="2">
        <v>14</v>
      </c>
      <c r="D74" s="2">
        <v>39</v>
      </c>
      <c r="E74" s="2">
        <v>35.9</v>
      </c>
      <c r="F74" s="2">
        <v>9</v>
      </c>
      <c r="G74" s="2">
        <v>10</v>
      </c>
      <c r="H74" s="2">
        <v>90</v>
      </c>
      <c r="I74" s="2">
        <v>1</v>
      </c>
      <c r="J74" s="2">
        <v>25</v>
      </c>
      <c r="K74" s="2">
        <v>6</v>
      </c>
      <c r="L74" s="2">
        <v>7</v>
      </c>
      <c r="M74" s="2">
        <v>0.857</v>
      </c>
      <c r="N74" s="2">
        <v>4</v>
      </c>
      <c r="O74" s="2">
        <v>2</v>
      </c>
      <c r="P74" s="2">
        <v>38</v>
      </c>
    </row>
    <row r="75" spans="1:16" ht="11.25">
      <c r="A75" s="1" t="s">
        <v>78</v>
      </c>
      <c r="B75" s="2">
        <v>4</v>
      </c>
      <c r="C75" s="2">
        <v>16</v>
      </c>
      <c r="D75" s="2">
        <v>34</v>
      </c>
      <c r="E75" s="2">
        <v>47.1</v>
      </c>
      <c r="F75" s="2">
        <v>3</v>
      </c>
      <c r="G75" s="2">
        <v>4</v>
      </c>
      <c r="H75" s="2">
        <v>75</v>
      </c>
      <c r="I75" s="2">
        <v>2</v>
      </c>
      <c r="J75" s="2">
        <v>14</v>
      </c>
      <c r="K75" s="2">
        <v>17</v>
      </c>
      <c r="L75" s="2">
        <v>4</v>
      </c>
      <c r="M75" s="2">
        <v>4.25</v>
      </c>
      <c r="N75" s="2">
        <v>0</v>
      </c>
      <c r="O75" s="2">
        <v>1</v>
      </c>
      <c r="P75" s="2">
        <v>37</v>
      </c>
    </row>
    <row r="76" spans="1:16" ht="11.25">
      <c r="A76" s="1" t="s">
        <v>79</v>
      </c>
      <c r="B76" s="2">
        <v>3</v>
      </c>
      <c r="C76" s="2">
        <v>14</v>
      </c>
      <c r="D76" s="2">
        <v>35</v>
      </c>
      <c r="E76" s="2">
        <v>40</v>
      </c>
      <c r="F76" s="2">
        <v>8</v>
      </c>
      <c r="G76" s="2">
        <v>10</v>
      </c>
      <c r="H76" s="2">
        <v>80</v>
      </c>
      <c r="I76" s="2">
        <v>3</v>
      </c>
      <c r="J76" s="2">
        <v>14</v>
      </c>
      <c r="K76" s="2">
        <v>9</v>
      </c>
      <c r="L76" s="2">
        <v>8</v>
      </c>
      <c r="M76" s="2">
        <v>1.125</v>
      </c>
      <c r="N76" s="2">
        <v>1</v>
      </c>
      <c r="O76" s="2">
        <v>1</v>
      </c>
      <c r="P76" s="2">
        <v>39</v>
      </c>
    </row>
    <row r="77" spans="1:16" ht="11.25">
      <c r="A77" s="1" t="s">
        <v>80</v>
      </c>
      <c r="B77" s="2">
        <v>4</v>
      </c>
      <c r="C77" s="2">
        <v>11</v>
      </c>
      <c r="D77" s="2">
        <v>19</v>
      </c>
      <c r="E77" s="2">
        <v>57.9</v>
      </c>
      <c r="F77" s="2">
        <v>5</v>
      </c>
      <c r="G77" s="2">
        <v>7</v>
      </c>
      <c r="H77" s="2">
        <v>71.4</v>
      </c>
      <c r="I77" s="2">
        <v>0</v>
      </c>
      <c r="J77" s="2">
        <v>19</v>
      </c>
      <c r="K77" s="2">
        <v>0</v>
      </c>
      <c r="L77" s="2">
        <v>5</v>
      </c>
      <c r="M77" s="2">
        <v>0</v>
      </c>
      <c r="N77" s="2">
        <v>6</v>
      </c>
      <c r="O77" s="2">
        <v>1</v>
      </c>
      <c r="P77" s="2">
        <v>27</v>
      </c>
    </row>
    <row r="78" spans="1:16" ht="11.25">
      <c r="A78" s="1" t="s">
        <v>81</v>
      </c>
      <c r="B78" s="2">
        <v>2</v>
      </c>
      <c r="C78" s="2">
        <v>7</v>
      </c>
      <c r="D78" s="2">
        <v>26</v>
      </c>
      <c r="E78" s="2">
        <v>26.9</v>
      </c>
      <c r="F78" s="2">
        <v>5</v>
      </c>
      <c r="G78" s="2">
        <v>7</v>
      </c>
      <c r="H78" s="2">
        <v>71.4</v>
      </c>
      <c r="I78" s="2">
        <v>4</v>
      </c>
      <c r="J78" s="2">
        <v>4</v>
      </c>
      <c r="K78" s="2">
        <v>11</v>
      </c>
      <c r="L78" s="2">
        <v>5</v>
      </c>
      <c r="M78" s="2">
        <v>2.2</v>
      </c>
      <c r="N78" s="2">
        <v>0</v>
      </c>
      <c r="O78" s="2">
        <v>3</v>
      </c>
      <c r="P78" s="2">
        <v>23</v>
      </c>
    </row>
    <row r="79" spans="1:16" ht="11.25">
      <c r="A79" s="1" t="s">
        <v>82</v>
      </c>
      <c r="B79" s="2">
        <v>2</v>
      </c>
      <c r="C79" s="2">
        <v>15</v>
      </c>
      <c r="D79" s="2">
        <v>18</v>
      </c>
      <c r="E79" s="2">
        <v>83.3</v>
      </c>
      <c r="F79" s="2">
        <v>1</v>
      </c>
      <c r="G79" s="2">
        <v>3</v>
      </c>
      <c r="H79" s="2">
        <v>33.3</v>
      </c>
      <c r="I79" s="2">
        <v>0</v>
      </c>
      <c r="J79" s="2">
        <v>7</v>
      </c>
      <c r="K79" s="2">
        <v>0</v>
      </c>
      <c r="L79" s="2">
        <v>6</v>
      </c>
      <c r="M79" s="2">
        <v>0</v>
      </c>
      <c r="N79" s="2">
        <v>3</v>
      </c>
      <c r="O79" s="2">
        <v>0</v>
      </c>
      <c r="P79" s="2">
        <v>31</v>
      </c>
    </row>
    <row r="80" spans="1:16" ht="11.25">
      <c r="A80" s="1" t="s">
        <v>83</v>
      </c>
      <c r="B80" s="2">
        <v>3</v>
      </c>
      <c r="C80" s="2">
        <v>10</v>
      </c>
      <c r="D80" s="2">
        <v>32</v>
      </c>
      <c r="E80" s="2">
        <v>31.2</v>
      </c>
      <c r="F80" s="2">
        <v>2</v>
      </c>
      <c r="G80" s="2">
        <v>2</v>
      </c>
      <c r="H80" s="2">
        <v>100</v>
      </c>
      <c r="I80" s="2">
        <v>1</v>
      </c>
      <c r="J80" s="2">
        <v>5</v>
      </c>
      <c r="K80" s="2">
        <v>4</v>
      </c>
      <c r="L80" s="2">
        <v>3</v>
      </c>
      <c r="M80" s="2">
        <v>1.333</v>
      </c>
      <c r="N80" s="2">
        <v>0</v>
      </c>
      <c r="O80" s="2">
        <v>2</v>
      </c>
      <c r="P80" s="2">
        <v>23</v>
      </c>
    </row>
    <row r="81" spans="1:16" ht="11.25">
      <c r="A81" s="1" t="s">
        <v>84</v>
      </c>
      <c r="B81" s="2">
        <v>2</v>
      </c>
      <c r="C81" s="2">
        <v>2</v>
      </c>
      <c r="D81" s="2">
        <v>3</v>
      </c>
      <c r="E81" s="2">
        <v>66.7</v>
      </c>
      <c r="F81" s="2">
        <v>0</v>
      </c>
      <c r="G81" s="2">
        <v>0</v>
      </c>
      <c r="H81" s="2">
        <v>0</v>
      </c>
      <c r="I81" s="2">
        <v>0</v>
      </c>
      <c r="J81" s="2">
        <v>6</v>
      </c>
      <c r="K81" s="2">
        <v>1</v>
      </c>
      <c r="L81" s="2">
        <v>1</v>
      </c>
      <c r="M81" s="2">
        <v>1</v>
      </c>
      <c r="N81" s="2">
        <v>0</v>
      </c>
      <c r="O81" s="2">
        <v>0</v>
      </c>
      <c r="P81" s="2">
        <v>4</v>
      </c>
    </row>
    <row r="82" spans="1:26" s="10" customFormat="1" ht="11.25">
      <c r="A82" s="4" t="s">
        <v>239</v>
      </c>
      <c r="B82" s="5">
        <f>SUM(B73:B81)</f>
        <v>28</v>
      </c>
      <c r="C82" s="5">
        <f>SUM(C73:C81)</f>
        <v>119</v>
      </c>
      <c r="D82" s="5">
        <f>SUM(D73:D81)</f>
        <v>270</v>
      </c>
      <c r="E82" s="6">
        <f>+C82/D82</f>
        <v>0.44074074074074077</v>
      </c>
      <c r="F82" s="5">
        <f>SUM(F73:F81)</f>
        <v>38</v>
      </c>
      <c r="G82" s="5">
        <f>SUM(G73:G81)</f>
        <v>51</v>
      </c>
      <c r="H82" s="6">
        <f>+F82/G82</f>
        <v>0.7450980392156863</v>
      </c>
      <c r="I82" s="5">
        <f>SUM(I73:I81)</f>
        <v>22</v>
      </c>
      <c r="J82" s="5">
        <f>SUM(J73:J81)</f>
        <v>114</v>
      </c>
      <c r="K82" s="5">
        <f>SUM(K73:K81)</f>
        <v>53</v>
      </c>
      <c r="L82" s="5">
        <f>SUM(L73:L81)</f>
        <v>45</v>
      </c>
      <c r="M82" s="6">
        <f>+K82/L82</f>
        <v>1.1777777777777778</v>
      </c>
      <c r="N82" s="5">
        <f>SUM(N73:N81)</f>
        <v>16</v>
      </c>
      <c r="O82" s="5">
        <f>SUM(O73:O81)</f>
        <v>19</v>
      </c>
      <c r="P82" s="5">
        <f>SUM(P73:P81)</f>
        <v>298</v>
      </c>
      <c r="Q82" s="7">
        <f>SUM(R82:Z82)</f>
        <v>1241.4</v>
      </c>
      <c r="R82" s="8">
        <f>+P82</f>
        <v>298</v>
      </c>
      <c r="S82" s="8">
        <f>+J82*1.7</f>
        <v>193.79999999999998</v>
      </c>
      <c r="T82" s="8">
        <f>+K82*3</f>
        <v>159</v>
      </c>
      <c r="U82" s="8">
        <f>+I82*4</f>
        <v>88</v>
      </c>
      <c r="V82" s="8">
        <f>O82*4.4</f>
        <v>83.60000000000001</v>
      </c>
      <c r="W82" s="8">
        <f>+N82*6.5</f>
        <v>104</v>
      </c>
      <c r="X82" s="9">
        <f>IF(E82&lt;0.414,70,IF(E82&lt;0.427,85,IF(E82&lt;0.437,100,IF(E82&lt;0.444,115,IF(E82&lt;0.452,130,IF(E82&lt;0.46,145,IF(E82&lt;0.469,160,IF(E82&lt;0.481,175,190))))))))</f>
        <v>115</v>
      </c>
      <c r="Y82" s="9">
        <f>IF(H82&lt;0.687,70,IF(H82&lt;0.719,85,IF(H82&lt;0.74,100,IF(H82&lt;0.758,115,IF(H82&lt;0.776,130,IF(H82&lt;0.789,145,IF(H82&lt;0.804,160,IF(H82&lt;0.827,175,190))))))))</f>
        <v>115</v>
      </c>
      <c r="Z82" s="9">
        <f>IF(M82&lt;1.15,70,IF(M82&lt;1.29,85,IF(M82&lt;1.4,100,IF(M82&lt;1.5,115,IF(M82&lt;1.59,130,IF(M82&lt;1.72,145,IF(M82&lt;1.89,160,IF(M82&lt;2.09,175,190))))))))</f>
        <v>85</v>
      </c>
    </row>
    <row r="83" ht="11.25">
      <c r="A83" s="1" t="s">
        <v>218</v>
      </c>
    </row>
    <row r="84" spans="1:16" ht="11.25">
      <c r="A84" s="1" t="s">
        <v>1</v>
      </c>
      <c r="B84" s="2" t="s">
        <v>2</v>
      </c>
      <c r="C84" s="2" t="s">
        <v>3</v>
      </c>
      <c r="D84" s="2" t="s">
        <v>4</v>
      </c>
      <c r="E84" s="2" t="s">
        <v>5</v>
      </c>
      <c r="F84" s="2" t="s">
        <v>6</v>
      </c>
      <c r="G84" s="2" t="s">
        <v>7</v>
      </c>
      <c r="H84" s="2" t="s">
        <v>8</v>
      </c>
      <c r="I84" s="2" t="s">
        <v>9</v>
      </c>
      <c r="J84" s="2" t="s">
        <v>10</v>
      </c>
      <c r="K84" s="2" t="s">
        <v>11</v>
      </c>
      <c r="L84" s="2" t="s">
        <v>12</v>
      </c>
      <c r="M84" s="2" t="s">
        <v>13</v>
      </c>
      <c r="N84" s="2" t="s">
        <v>14</v>
      </c>
      <c r="O84" s="2" t="s">
        <v>15</v>
      </c>
      <c r="P84" s="2" t="s">
        <v>16</v>
      </c>
    </row>
    <row r="85" spans="1:16" ht="11.25">
      <c r="A85" s="1" t="s">
        <v>86</v>
      </c>
      <c r="B85" s="2">
        <v>4</v>
      </c>
      <c r="C85" s="2">
        <v>16</v>
      </c>
      <c r="D85" s="2">
        <v>37</v>
      </c>
      <c r="E85" s="2">
        <v>43.2</v>
      </c>
      <c r="F85" s="2">
        <v>5</v>
      </c>
      <c r="G85" s="2">
        <v>10</v>
      </c>
      <c r="H85" s="2">
        <v>50</v>
      </c>
      <c r="I85" s="2">
        <v>0</v>
      </c>
      <c r="J85" s="2">
        <v>52</v>
      </c>
      <c r="K85" s="2">
        <v>9</v>
      </c>
      <c r="L85" s="2">
        <v>5</v>
      </c>
      <c r="M85" s="2">
        <v>1.8</v>
      </c>
      <c r="N85" s="2">
        <v>11</v>
      </c>
      <c r="O85" s="2">
        <v>2</v>
      </c>
      <c r="P85" s="2">
        <v>37</v>
      </c>
    </row>
    <row r="86" spans="1:16" ht="11.25">
      <c r="A86" s="1" t="s">
        <v>87</v>
      </c>
      <c r="B86" s="2">
        <v>3</v>
      </c>
      <c r="C86" s="2">
        <v>16</v>
      </c>
      <c r="D86" s="2">
        <v>34</v>
      </c>
      <c r="E86" s="2">
        <v>47.1</v>
      </c>
      <c r="F86" s="2">
        <v>5</v>
      </c>
      <c r="G86" s="2">
        <v>8</v>
      </c>
      <c r="H86" s="2">
        <v>62.5</v>
      </c>
      <c r="I86" s="2">
        <v>3</v>
      </c>
      <c r="J86" s="2">
        <v>13</v>
      </c>
      <c r="K86" s="2">
        <v>14</v>
      </c>
      <c r="L86" s="2">
        <v>4</v>
      </c>
      <c r="M86" s="2">
        <v>3.5</v>
      </c>
      <c r="N86" s="2">
        <v>0</v>
      </c>
      <c r="O86" s="2">
        <v>9</v>
      </c>
      <c r="P86" s="2">
        <v>40</v>
      </c>
    </row>
    <row r="87" spans="1:16" ht="11.25">
      <c r="A87" s="1" t="s">
        <v>88</v>
      </c>
      <c r="B87" s="2">
        <v>4</v>
      </c>
      <c r="C87" s="2">
        <v>23</v>
      </c>
      <c r="D87" s="2">
        <v>51</v>
      </c>
      <c r="E87" s="2">
        <v>45.1</v>
      </c>
      <c r="F87" s="2">
        <v>9</v>
      </c>
      <c r="G87" s="2">
        <v>12</v>
      </c>
      <c r="H87" s="2">
        <v>75</v>
      </c>
      <c r="I87" s="2">
        <v>2</v>
      </c>
      <c r="J87" s="2">
        <v>28</v>
      </c>
      <c r="K87" s="2">
        <v>4</v>
      </c>
      <c r="L87" s="2">
        <v>8</v>
      </c>
      <c r="M87" s="2">
        <v>0.5</v>
      </c>
      <c r="N87" s="2">
        <v>1</v>
      </c>
      <c r="O87" s="2">
        <v>5</v>
      </c>
      <c r="P87" s="2">
        <v>57</v>
      </c>
    </row>
    <row r="88" spans="1:16" ht="11.25">
      <c r="A88" s="1" t="s">
        <v>89</v>
      </c>
      <c r="B88" s="2">
        <v>4</v>
      </c>
      <c r="C88" s="2">
        <v>20</v>
      </c>
      <c r="D88" s="2">
        <v>51</v>
      </c>
      <c r="E88" s="2">
        <v>39.2</v>
      </c>
      <c r="F88" s="2">
        <v>12</v>
      </c>
      <c r="G88" s="2">
        <v>16</v>
      </c>
      <c r="H88" s="2">
        <v>75</v>
      </c>
      <c r="I88" s="2">
        <v>1</v>
      </c>
      <c r="J88" s="2">
        <v>26</v>
      </c>
      <c r="K88" s="2">
        <v>3</v>
      </c>
      <c r="L88" s="2">
        <v>12</v>
      </c>
      <c r="M88" s="2">
        <v>0.25</v>
      </c>
      <c r="N88" s="2">
        <v>2</v>
      </c>
      <c r="O88" s="2">
        <v>2</v>
      </c>
      <c r="P88" s="2">
        <v>53</v>
      </c>
    </row>
    <row r="89" spans="1:16" ht="11.25">
      <c r="A89" s="1" t="s">
        <v>90</v>
      </c>
      <c r="B89" s="2">
        <v>2</v>
      </c>
      <c r="C89" s="2">
        <v>11</v>
      </c>
      <c r="D89" s="2">
        <v>23</v>
      </c>
      <c r="E89" s="2">
        <v>47.8</v>
      </c>
      <c r="F89" s="2">
        <v>4</v>
      </c>
      <c r="G89" s="2">
        <v>5</v>
      </c>
      <c r="H89" s="2">
        <v>80</v>
      </c>
      <c r="I89" s="2">
        <v>1</v>
      </c>
      <c r="J89" s="2">
        <v>28</v>
      </c>
      <c r="K89" s="2">
        <v>5</v>
      </c>
      <c r="L89" s="2">
        <v>8</v>
      </c>
      <c r="M89" s="2">
        <v>0.625</v>
      </c>
      <c r="N89" s="2">
        <v>4</v>
      </c>
      <c r="O89" s="2">
        <v>2</v>
      </c>
      <c r="P89" s="2">
        <v>27</v>
      </c>
    </row>
    <row r="90" spans="1:16" ht="11.25">
      <c r="A90" s="1" t="s">
        <v>91</v>
      </c>
      <c r="B90" s="2">
        <v>4</v>
      </c>
      <c r="C90" s="2">
        <v>11</v>
      </c>
      <c r="D90" s="2">
        <v>33</v>
      </c>
      <c r="E90" s="2">
        <v>33.3</v>
      </c>
      <c r="F90" s="2">
        <v>7</v>
      </c>
      <c r="G90" s="2">
        <v>9</v>
      </c>
      <c r="H90" s="2">
        <v>77.8</v>
      </c>
      <c r="I90" s="2">
        <v>0</v>
      </c>
      <c r="J90" s="2">
        <v>9</v>
      </c>
      <c r="K90" s="2">
        <v>12</v>
      </c>
      <c r="L90" s="2">
        <v>18</v>
      </c>
      <c r="M90" s="2">
        <v>0.667</v>
      </c>
      <c r="N90" s="2">
        <v>1</v>
      </c>
      <c r="O90" s="2">
        <v>5</v>
      </c>
      <c r="P90" s="2">
        <v>29</v>
      </c>
    </row>
    <row r="91" spans="1:16" ht="11.25">
      <c r="A91" s="1" t="s">
        <v>92</v>
      </c>
      <c r="B91" s="2">
        <v>2</v>
      </c>
      <c r="C91" s="2">
        <v>5</v>
      </c>
      <c r="D91" s="2">
        <v>9</v>
      </c>
      <c r="E91" s="2">
        <v>55.6</v>
      </c>
      <c r="F91" s="2">
        <v>3</v>
      </c>
      <c r="G91" s="2">
        <v>5</v>
      </c>
      <c r="H91" s="2">
        <v>60</v>
      </c>
      <c r="I91" s="2">
        <v>0</v>
      </c>
      <c r="J91" s="2">
        <v>13</v>
      </c>
      <c r="K91" s="2">
        <v>2</v>
      </c>
      <c r="L91" s="2">
        <v>0</v>
      </c>
      <c r="M91" s="2">
        <v>0</v>
      </c>
      <c r="N91" s="2">
        <v>3</v>
      </c>
      <c r="O91" s="2">
        <v>0</v>
      </c>
      <c r="P91" s="2">
        <v>13</v>
      </c>
    </row>
    <row r="92" spans="1:16" ht="11.25">
      <c r="A92" s="1" t="s">
        <v>93</v>
      </c>
      <c r="B92" s="2">
        <v>2</v>
      </c>
      <c r="C92" s="2">
        <v>6</v>
      </c>
      <c r="D92" s="2">
        <v>18</v>
      </c>
      <c r="E92" s="2">
        <v>33.3</v>
      </c>
      <c r="F92" s="2">
        <v>2</v>
      </c>
      <c r="G92" s="2">
        <v>2</v>
      </c>
      <c r="H92" s="2">
        <v>100</v>
      </c>
      <c r="I92" s="2">
        <v>2</v>
      </c>
      <c r="J92" s="2">
        <v>5</v>
      </c>
      <c r="K92" s="2">
        <v>4</v>
      </c>
      <c r="L92" s="2">
        <v>4</v>
      </c>
      <c r="M92" s="2">
        <v>1</v>
      </c>
      <c r="N92" s="2">
        <v>0</v>
      </c>
      <c r="O92" s="2">
        <v>0</v>
      </c>
      <c r="P92" s="2">
        <v>16</v>
      </c>
    </row>
    <row r="93" spans="1:16" ht="11.25">
      <c r="A93" s="1" t="s">
        <v>94</v>
      </c>
      <c r="B93" s="2">
        <v>2</v>
      </c>
      <c r="C93" s="2">
        <v>6</v>
      </c>
      <c r="D93" s="2">
        <v>9</v>
      </c>
      <c r="E93" s="2">
        <v>66.7</v>
      </c>
      <c r="F93" s="2">
        <v>2</v>
      </c>
      <c r="G93" s="2">
        <v>2</v>
      </c>
      <c r="H93" s="2">
        <v>100</v>
      </c>
      <c r="I93" s="2">
        <v>0</v>
      </c>
      <c r="J93" s="2">
        <v>6</v>
      </c>
      <c r="K93" s="2">
        <v>3</v>
      </c>
      <c r="L93" s="2">
        <v>2</v>
      </c>
      <c r="M93" s="2">
        <v>1.5</v>
      </c>
      <c r="N93" s="2">
        <v>0</v>
      </c>
      <c r="O93" s="2">
        <v>1</v>
      </c>
      <c r="P93" s="2">
        <v>14</v>
      </c>
    </row>
    <row r="94" spans="1:26" s="10" customFormat="1" ht="11.25">
      <c r="A94" s="4" t="s">
        <v>239</v>
      </c>
      <c r="B94" s="5">
        <f>SUM(B85:B93)</f>
        <v>27</v>
      </c>
      <c r="C94" s="5">
        <f>SUM(C85:C93)</f>
        <v>114</v>
      </c>
      <c r="D94" s="5">
        <f>SUM(D85:D93)</f>
        <v>265</v>
      </c>
      <c r="E94" s="6">
        <f>+C94/D94</f>
        <v>0.43018867924528303</v>
      </c>
      <c r="F94" s="5">
        <f>SUM(F85:F93)</f>
        <v>49</v>
      </c>
      <c r="G94" s="5">
        <f>SUM(G85:G93)</f>
        <v>69</v>
      </c>
      <c r="H94" s="6">
        <f>+F94/G94</f>
        <v>0.7101449275362319</v>
      </c>
      <c r="I94" s="5">
        <f>SUM(I85:I93)</f>
        <v>9</v>
      </c>
      <c r="J94" s="5">
        <f>SUM(J85:J93)</f>
        <v>180</v>
      </c>
      <c r="K94" s="5">
        <f>SUM(K85:K93)</f>
        <v>56</v>
      </c>
      <c r="L94" s="5">
        <f>SUM(L85:L93)</f>
        <v>61</v>
      </c>
      <c r="M94" s="6">
        <f>+K94/L94</f>
        <v>0.9180327868852459</v>
      </c>
      <c r="N94" s="5">
        <f>SUM(N85:N93)</f>
        <v>22</v>
      </c>
      <c r="O94" s="5">
        <f>SUM(O85:O93)</f>
        <v>26</v>
      </c>
      <c r="P94" s="5">
        <f>SUM(P85:P93)</f>
        <v>286</v>
      </c>
      <c r="Q94" s="7">
        <f>SUM(R94:Z94)</f>
        <v>1308.4</v>
      </c>
      <c r="R94" s="8">
        <f>+P94</f>
        <v>286</v>
      </c>
      <c r="S94" s="8">
        <f>+J94*1.7</f>
        <v>306</v>
      </c>
      <c r="T94" s="8">
        <f>+K94*3</f>
        <v>168</v>
      </c>
      <c r="U94" s="8">
        <f>+I94*4</f>
        <v>36</v>
      </c>
      <c r="V94" s="8">
        <f>O94*4.4</f>
        <v>114.4</v>
      </c>
      <c r="W94" s="8">
        <f>+N94*6.5</f>
        <v>143</v>
      </c>
      <c r="X94" s="9">
        <f>IF(E94&lt;0.414,70,IF(E94&lt;0.427,85,IF(E94&lt;0.437,100,IF(E94&lt;0.444,115,IF(E94&lt;0.452,130,IF(E94&lt;0.46,145,IF(E94&lt;0.469,160,IF(E94&lt;0.481,175,190))))))))</f>
        <v>100</v>
      </c>
      <c r="Y94" s="9">
        <f>IF(H94&lt;0.687,70,IF(H94&lt;0.719,85,IF(H94&lt;0.74,100,IF(H94&lt;0.758,115,IF(H94&lt;0.776,130,IF(H94&lt;0.789,145,IF(H94&lt;0.804,160,IF(H94&lt;0.827,175,190))))))))</f>
        <v>85</v>
      </c>
      <c r="Z94" s="9">
        <f>IF(M94&lt;1.15,70,IF(M94&lt;1.29,85,IF(M94&lt;1.4,100,IF(M94&lt;1.5,115,IF(M94&lt;1.59,130,IF(M94&lt;1.72,145,IF(M94&lt;1.89,160,IF(M94&lt;2.09,175,190))))))))</f>
        <v>70</v>
      </c>
    </row>
    <row r="95" ht="11.25">
      <c r="A95" s="1" t="s">
        <v>219</v>
      </c>
    </row>
    <row r="96" spans="1:16" ht="11.25">
      <c r="A96" s="1" t="s">
        <v>1</v>
      </c>
      <c r="B96" s="2" t="s">
        <v>2</v>
      </c>
      <c r="C96" s="2" t="s">
        <v>3</v>
      </c>
      <c r="D96" s="2" t="s">
        <v>4</v>
      </c>
      <c r="E96" s="2" t="s">
        <v>5</v>
      </c>
      <c r="F96" s="2" t="s">
        <v>6</v>
      </c>
      <c r="G96" s="2" t="s">
        <v>7</v>
      </c>
      <c r="H96" s="2" t="s">
        <v>8</v>
      </c>
      <c r="I96" s="2" t="s">
        <v>9</v>
      </c>
      <c r="J96" s="2" t="s">
        <v>10</v>
      </c>
      <c r="K96" s="2" t="s">
        <v>11</v>
      </c>
      <c r="L96" s="2" t="s">
        <v>12</v>
      </c>
      <c r="M96" s="2" t="s">
        <v>13</v>
      </c>
      <c r="N96" s="2" t="s">
        <v>14</v>
      </c>
      <c r="O96" s="2" t="s">
        <v>15</v>
      </c>
      <c r="P96" s="2" t="s">
        <v>16</v>
      </c>
    </row>
    <row r="97" spans="1:16" ht="11.25">
      <c r="A97" s="1" t="s">
        <v>96</v>
      </c>
      <c r="B97" s="2">
        <v>3</v>
      </c>
      <c r="C97" s="2">
        <v>35</v>
      </c>
      <c r="D97" s="2">
        <v>59</v>
      </c>
      <c r="E97" s="2">
        <v>59.3</v>
      </c>
      <c r="F97" s="2">
        <v>19</v>
      </c>
      <c r="G97" s="2">
        <v>24</v>
      </c>
      <c r="H97" s="2">
        <v>79.2</v>
      </c>
      <c r="I97" s="2">
        <v>8</v>
      </c>
      <c r="J97" s="2">
        <v>13</v>
      </c>
      <c r="K97" s="2">
        <v>26</v>
      </c>
      <c r="L97" s="2">
        <v>10</v>
      </c>
      <c r="M97" s="2">
        <v>2.6</v>
      </c>
      <c r="N97" s="2">
        <v>0</v>
      </c>
      <c r="O97" s="2">
        <v>7</v>
      </c>
      <c r="P97" s="2">
        <v>97</v>
      </c>
    </row>
    <row r="98" spans="1:16" ht="11.25">
      <c r="A98" s="1" t="s">
        <v>97</v>
      </c>
      <c r="B98" s="2">
        <v>4</v>
      </c>
      <c r="C98" s="2">
        <v>14</v>
      </c>
      <c r="D98" s="2">
        <v>31</v>
      </c>
      <c r="E98" s="2">
        <v>45.2</v>
      </c>
      <c r="F98" s="2">
        <v>4</v>
      </c>
      <c r="G98" s="2">
        <v>5</v>
      </c>
      <c r="H98" s="2">
        <v>80</v>
      </c>
      <c r="I98" s="2">
        <v>2</v>
      </c>
      <c r="J98" s="2">
        <v>29</v>
      </c>
      <c r="K98" s="2">
        <v>16</v>
      </c>
      <c r="L98" s="2">
        <v>15</v>
      </c>
      <c r="M98" s="2">
        <v>1.067</v>
      </c>
      <c r="N98" s="2">
        <v>4</v>
      </c>
      <c r="O98" s="2">
        <v>7</v>
      </c>
      <c r="P98" s="2">
        <v>34</v>
      </c>
    </row>
    <row r="99" spans="1:16" ht="11.25">
      <c r="A99" s="1" t="s">
        <v>98</v>
      </c>
      <c r="B99" s="2">
        <v>4</v>
      </c>
      <c r="C99" s="2">
        <v>17</v>
      </c>
      <c r="D99" s="2">
        <v>33</v>
      </c>
      <c r="E99" s="2">
        <v>51.5</v>
      </c>
      <c r="F99" s="2">
        <v>8</v>
      </c>
      <c r="G99" s="2">
        <v>8</v>
      </c>
      <c r="H99" s="2">
        <v>100</v>
      </c>
      <c r="I99" s="2">
        <v>4</v>
      </c>
      <c r="J99" s="2">
        <v>11</v>
      </c>
      <c r="K99" s="2">
        <v>27</v>
      </c>
      <c r="L99" s="2">
        <v>10</v>
      </c>
      <c r="M99" s="2">
        <v>2.7</v>
      </c>
      <c r="N99" s="2">
        <v>0</v>
      </c>
      <c r="O99" s="2">
        <v>4</v>
      </c>
      <c r="P99" s="2">
        <v>46</v>
      </c>
    </row>
    <row r="100" spans="1:16" ht="11.25">
      <c r="A100" s="1" t="s">
        <v>99</v>
      </c>
      <c r="B100" s="2">
        <v>2</v>
      </c>
      <c r="C100" s="2">
        <v>23</v>
      </c>
      <c r="D100" s="2">
        <v>43</v>
      </c>
      <c r="E100" s="2">
        <v>53.5</v>
      </c>
      <c r="F100" s="2">
        <v>17</v>
      </c>
      <c r="G100" s="2">
        <v>19</v>
      </c>
      <c r="H100" s="2">
        <v>89.5</v>
      </c>
      <c r="I100" s="2">
        <v>5</v>
      </c>
      <c r="J100" s="2">
        <v>16</v>
      </c>
      <c r="K100" s="2">
        <v>10</v>
      </c>
      <c r="L100" s="2">
        <v>6</v>
      </c>
      <c r="M100" s="2">
        <v>1.667</v>
      </c>
      <c r="N100" s="2">
        <v>3</v>
      </c>
      <c r="O100" s="2">
        <v>3</v>
      </c>
      <c r="P100" s="2">
        <v>68</v>
      </c>
    </row>
    <row r="101" spans="1:16" ht="11.25">
      <c r="A101" s="1" t="s">
        <v>100</v>
      </c>
      <c r="B101" s="2">
        <v>2</v>
      </c>
      <c r="C101" s="2">
        <v>21</v>
      </c>
      <c r="D101" s="2">
        <v>40</v>
      </c>
      <c r="E101" s="2">
        <v>52.5</v>
      </c>
      <c r="F101" s="2">
        <v>3</v>
      </c>
      <c r="G101" s="2">
        <v>4</v>
      </c>
      <c r="H101" s="2">
        <v>75</v>
      </c>
      <c r="I101" s="2">
        <v>9</v>
      </c>
      <c r="J101" s="2">
        <v>14</v>
      </c>
      <c r="K101" s="2">
        <v>2</v>
      </c>
      <c r="L101" s="2">
        <v>4</v>
      </c>
      <c r="M101" s="2">
        <v>0.5</v>
      </c>
      <c r="N101" s="2">
        <v>2</v>
      </c>
      <c r="O101" s="2">
        <v>2</v>
      </c>
      <c r="P101" s="2">
        <v>54</v>
      </c>
    </row>
    <row r="102" spans="1:16" ht="11.25">
      <c r="A102" s="1" t="s">
        <v>101</v>
      </c>
      <c r="B102" s="2">
        <v>2</v>
      </c>
      <c r="C102" s="2">
        <v>10</v>
      </c>
      <c r="D102" s="2">
        <v>23</v>
      </c>
      <c r="E102" s="2">
        <v>43.5</v>
      </c>
      <c r="F102" s="2">
        <v>6</v>
      </c>
      <c r="G102" s="2">
        <v>6</v>
      </c>
      <c r="H102" s="2">
        <v>100</v>
      </c>
      <c r="I102" s="2">
        <v>4</v>
      </c>
      <c r="J102" s="2">
        <v>6</v>
      </c>
      <c r="K102" s="2">
        <v>15</v>
      </c>
      <c r="L102" s="2">
        <v>7</v>
      </c>
      <c r="M102" s="2">
        <v>2.143</v>
      </c>
      <c r="N102" s="2">
        <v>0</v>
      </c>
      <c r="O102" s="2">
        <v>1</v>
      </c>
      <c r="P102" s="2">
        <v>30</v>
      </c>
    </row>
    <row r="103" spans="1:16" ht="11.25">
      <c r="A103" s="1" t="s">
        <v>102</v>
      </c>
      <c r="B103" s="2">
        <v>2</v>
      </c>
      <c r="C103" s="2">
        <v>10</v>
      </c>
      <c r="D103" s="2">
        <v>19</v>
      </c>
      <c r="E103" s="2">
        <v>52.6</v>
      </c>
      <c r="F103" s="2">
        <v>7</v>
      </c>
      <c r="G103" s="2">
        <v>8</v>
      </c>
      <c r="H103" s="2">
        <v>87.5</v>
      </c>
      <c r="I103" s="2">
        <v>0</v>
      </c>
      <c r="J103" s="2">
        <v>17</v>
      </c>
      <c r="K103" s="2">
        <v>4</v>
      </c>
      <c r="L103" s="2">
        <v>2</v>
      </c>
      <c r="M103" s="2">
        <v>2</v>
      </c>
      <c r="N103" s="2">
        <v>3</v>
      </c>
      <c r="O103" s="2">
        <v>4</v>
      </c>
      <c r="P103" s="2">
        <v>27</v>
      </c>
    </row>
    <row r="104" spans="1:16" ht="11.25">
      <c r="A104" s="1" t="s">
        <v>103</v>
      </c>
      <c r="B104" s="2">
        <v>4</v>
      </c>
      <c r="C104" s="2">
        <v>11</v>
      </c>
      <c r="D104" s="2">
        <v>39</v>
      </c>
      <c r="E104" s="2">
        <v>28.2</v>
      </c>
      <c r="F104" s="2">
        <v>1</v>
      </c>
      <c r="G104" s="2">
        <v>4</v>
      </c>
      <c r="H104" s="2">
        <v>25</v>
      </c>
      <c r="I104" s="2">
        <v>0</v>
      </c>
      <c r="J104" s="2">
        <v>10</v>
      </c>
      <c r="K104" s="2">
        <v>6</v>
      </c>
      <c r="L104" s="2">
        <v>9</v>
      </c>
      <c r="M104" s="2">
        <v>0.667</v>
      </c>
      <c r="N104" s="2">
        <v>0</v>
      </c>
      <c r="O104" s="2">
        <v>2</v>
      </c>
      <c r="P104" s="2">
        <v>23</v>
      </c>
    </row>
    <row r="105" spans="1:26" s="10" customFormat="1" ht="11.25">
      <c r="A105" s="4" t="s">
        <v>240</v>
      </c>
      <c r="B105" s="5">
        <f>SUM(B97:B104)</f>
        <v>23</v>
      </c>
      <c r="C105" s="5">
        <f>SUM(C97:C104)</f>
        <v>141</v>
      </c>
      <c r="D105" s="5">
        <f>SUM(D97:D104)</f>
        <v>287</v>
      </c>
      <c r="E105" s="6">
        <f>+C105/D105</f>
        <v>0.4912891986062718</v>
      </c>
      <c r="F105" s="5">
        <f>SUM(F97:F104)</f>
        <v>65</v>
      </c>
      <c r="G105" s="5">
        <f>SUM(G97:G104)</f>
        <v>78</v>
      </c>
      <c r="H105" s="6">
        <f>+F105/G105</f>
        <v>0.8333333333333334</v>
      </c>
      <c r="I105" s="5">
        <f>SUM(I97:I104)</f>
        <v>32</v>
      </c>
      <c r="J105" s="5">
        <f>SUM(J97:J104)</f>
        <v>116</v>
      </c>
      <c r="K105" s="5">
        <f>SUM(K97:K104)</f>
        <v>106</v>
      </c>
      <c r="L105" s="5">
        <f>SUM(L97:L104)</f>
        <v>63</v>
      </c>
      <c r="M105" s="6">
        <f>+K105/L105</f>
        <v>1.6825396825396826</v>
      </c>
      <c r="N105" s="5">
        <f>SUM(N97:N104)</f>
        <v>12</v>
      </c>
      <c r="O105" s="5">
        <f>SUM(O97:O104)</f>
        <v>30</v>
      </c>
      <c r="P105" s="5">
        <f>SUM(P97:P104)</f>
        <v>379</v>
      </c>
      <c r="Q105" s="7">
        <f>SUM(R105:Z105)</f>
        <v>1757.2</v>
      </c>
      <c r="R105" s="8">
        <f>+P105</f>
        <v>379</v>
      </c>
      <c r="S105" s="8">
        <f>+J105*1.7</f>
        <v>197.2</v>
      </c>
      <c r="T105" s="8">
        <f>+K105*3</f>
        <v>318</v>
      </c>
      <c r="U105" s="8">
        <f>+I105*4</f>
        <v>128</v>
      </c>
      <c r="V105" s="8">
        <f>O105*4.4</f>
        <v>132</v>
      </c>
      <c r="W105" s="8">
        <f>+N105*6.5</f>
        <v>78</v>
      </c>
      <c r="X105" s="9">
        <f>IF(E105&lt;0.414,70,IF(E105&lt;0.427,85,IF(E105&lt;0.437,100,IF(E105&lt;0.444,115,IF(E105&lt;0.452,130,IF(E105&lt;0.46,145,IF(E105&lt;0.469,160,IF(E105&lt;0.481,175,190))))))))</f>
        <v>190</v>
      </c>
      <c r="Y105" s="9">
        <f>IF(H105&lt;0.687,70,IF(H105&lt;0.719,85,IF(H105&lt;0.74,100,IF(H105&lt;0.758,115,IF(H105&lt;0.776,130,IF(H105&lt;0.789,145,IF(H105&lt;0.804,160,IF(H105&lt;0.827,175,190))))))))</f>
        <v>190</v>
      </c>
      <c r="Z105" s="9">
        <f>IF(M105&lt;1.15,70,IF(M105&lt;1.29,85,IF(M105&lt;1.4,100,IF(M105&lt;1.5,115,IF(M105&lt;1.59,130,IF(M105&lt;1.72,145,IF(M105&lt;1.89,160,IF(M105&lt;2.09,175,190))))))))</f>
        <v>145</v>
      </c>
    </row>
    <row r="106" ht="11.25">
      <c r="A106" s="1" t="s">
        <v>220</v>
      </c>
    </row>
    <row r="107" spans="1:16" ht="11.25">
      <c r="A107" s="1" t="s">
        <v>1</v>
      </c>
      <c r="B107" s="2" t="s">
        <v>2</v>
      </c>
      <c r="C107" s="2" t="s">
        <v>3</v>
      </c>
      <c r="D107" s="2" t="s">
        <v>4</v>
      </c>
      <c r="E107" s="2" t="s">
        <v>5</v>
      </c>
      <c r="F107" s="2" t="s">
        <v>6</v>
      </c>
      <c r="G107" s="2" t="s">
        <v>7</v>
      </c>
      <c r="H107" s="2" t="s">
        <v>8</v>
      </c>
      <c r="I107" s="2" t="s">
        <v>9</v>
      </c>
      <c r="J107" s="2" t="s">
        <v>10</v>
      </c>
      <c r="K107" s="2" t="s">
        <v>11</v>
      </c>
      <c r="L107" s="2" t="s">
        <v>12</v>
      </c>
      <c r="M107" s="2" t="s">
        <v>13</v>
      </c>
      <c r="N107" s="2" t="s">
        <v>14</v>
      </c>
      <c r="O107" s="2" t="s">
        <v>15</v>
      </c>
      <c r="P107" s="2" t="s">
        <v>16</v>
      </c>
    </row>
    <row r="108" spans="1:16" ht="11.25">
      <c r="A108" s="1" t="s">
        <v>105</v>
      </c>
      <c r="B108" s="2">
        <v>3</v>
      </c>
      <c r="C108" s="2">
        <v>29</v>
      </c>
      <c r="D108" s="2">
        <v>64</v>
      </c>
      <c r="E108" s="2">
        <v>45.3</v>
      </c>
      <c r="F108" s="2">
        <v>12</v>
      </c>
      <c r="G108" s="2">
        <v>17</v>
      </c>
      <c r="H108" s="2">
        <v>70.6</v>
      </c>
      <c r="I108" s="2">
        <v>1</v>
      </c>
      <c r="J108" s="2">
        <v>35</v>
      </c>
      <c r="K108" s="2">
        <v>6</v>
      </c>
      <c r="L108" s="2">
        <v>12</v>
      </c>
      <c r="M108" s="2">
        <v>0.5</v>
      </c>
      <c r="N108" s="2">
        <v>4</v>
      </c>
      <c r="O108" s="2">
        <v>3</v>
      </c>
      <c r="P108" s="2">
        <v>71</v>
      </c>
    </row>
    <row r="109" spans="1:16" ht="11.25">
      <c r="A109" s="1" t="s">
        <v>106</v>
      </c>
      <c r="B109" s="2">
        <v>3</v>
      </c>
      <c r="C109" s="2">
        <v>24</v>
      </c>
      <c r="D109" s="2">
        <v>36</v>
      </c>
      <c r="E109" s="2">
        <v>66.7</v>
      </c>
      <c r="F109" s="2">
        <v>23</v>
      </c>
      <c r="G109" s="2">
        <v>27</v>
      </c>
      <c r="H109" s="2">
        <v>85.2</v>
      </c>
      <c r="I109" s="2">
        <v>0</v>
      </c>
      <c r="J109" s="2">
        <v>23</v>
      </c>
      <c r="K109" s="2">
        <v>10</v>
      </c>
      <c r="L109" s="2">
        <v>7</v>
      </c>
      <c r="M109" s="2">
        <v>1.429</v>
      </c>
      <c r="N109" s="2">
        <v>4</v>
      </c>
      <c r="O109" s="2">
        <v>2</v>
      </c>
      <c r="P109" s="2">
        <v>71</v>
      </c>
    </row>
    <row r="110" spans="1:16" ht="11.25">
      <c r="A110" s="1" t="s">
        <v>107</v>
      </c>
      <c r="B110" s="2">
        <v>4</v>
      </c>
      <c r="C110" s="2">
        <v>23</v>
      </c>
      <c r="D110" s="2">
        <v>46</v>
      </c>
      <c r="E110" s="2">
        <v>50</v>
      </c>
      <c r="F110" s="2">
        <v>15</v>
      </c>
      <c r="G110" s="2">
        <v>16</v>
      </c>
      <c r="H110" s="2">
        <v>93.8</v>
      </c>
      <c r="I110" s="2">
        <v>4</v>
      </c>
      <c r="J110" s="2">
        <v>26</v>
      </c>
      <c r="K110" s="2">
        <v>4</v>
      </c>
      <c r="L110" s="2">
        <v>3</v>
      </c>
      <c r="M110" s="2">
        <v>1.333</v>
      </c>
      <c r="N110" s="2">
        <v>3</v>
      </c>
      <c r="O110" s="2">
        <v>2</v>
      </c>
      <c r="P110" s="2">
        <v>65</v>
      </c>
    </row>
    <row r="111" spans="1:16" ht="11.25">
      <c r="A111" s="1" t="s">
        <v>108</v>
      </c>
      <c r="B111" s="2">
        <v>4</v>
      </c>
      <c r="C111" s="2">
        <v>14</v>
      </c>
      <c r="D111" s="2">
        <v>36</v>
      </c>
      <c r="E111" s="2">
        <v>38.9</v>
      </c>
      <c r="F111" s="2">
        <v>2</v>
      </c>
      <c r="G111" s="2">
        <v>2</v>
      </c>
      <c r="H111" s="2">
        <v>100</v>
      </c>
      <c r="I111" s="2">
        <v>0</v>
      </c>
      <c r="J111" s="2">
        <v>11</v>
      </c>
      <c r="K111" s="2">
        <v>32</v>
      </c>
      <c r="L111" s="2">
        <v>6</v>
      </c>
      <c r="M111" s="2">
        <v>5.333</v>
      </c>
      <c r="N111" s="2">
        <v>0</v>
      </c>
      <c r="O111" s="2">
        <v>3</v>
      </c>
      <c r="P111" s="2">
        <v>30</v>
      </c>
    </row>
    <row r="112" spans="1:16" ht="11.25">
      <c r="A112" s="1" t="s">
        <v>109</v>
      </c>
      <c r="B112" s="2">
        <v>4</v>
      </c>
      <c r="C112" s="2">
        <v>13</v>
      </c>
      <c r="D112" s="2">
        <v>35</v>
      </c>
      <c r="E112" s="2">
        <v>37.1</v>
      </c>
      <c r="F112" s="2">
        <v>3</v>
      </c>
      <c r="G112" s="2">
        <v>4</v>
      </c>
      <c r="H112" s="2">
        <v>75</v>
      </c>
      <c r="I112" s="2">
        <v>10</v>
      </c>
      <c r="J112" s="2">
        <v>15</v>
      </c>
      <c r="K112" s="2">
        <v>5</v>
      </c>
      <c r="L112" s="2">
        <v>4</v>
      </c>
      <c r="M112" s="2">
        <v>1.25</v>
      </c>
      <c r="N112" s="2">
        <v>2</v>
      </c>
      <c r="O112" s="2">
        <v>5</v>
      </c>
      <c r="P112" s="2">
        <v>39</v>
      </c>
    </row>
    <row r="113" spans="1:16" ht="11.25">
      <c r="A113" s="1" t="s">
        <v>110</v>
      </c>
      <c r="B113" s="2">
        <v>2</v>
      </c>
      <c r="C113" s="2">
        <v>12</v>
      </c>
      <c r="D113" s="2">
        <v>30</v>
      </c>
      <c r="E113" s="2">
        <v>40</v>
      </c>
      <c r="F113" s="2">
        <v>2</v>
      </c>
      <c r="G113" s="2">
        <v>2</v>
      </c>
      <c r="H113" s="2">
        <v>100</v>
      </c>
      <c r="I113" s="2">
        <v>3</v>
      </c>
      <c r="J113" s="2">
        <v>11</v>
      </c>
      <c r="K113" s="2">
        <v>20</v>
      </c>
      <c r="L113" s="2">
        <v>6</v>
      </c>
      <c r="M113" s="2">
        <v>3.333</v>
      </c>
      <c r="N113" s="2">
        <v>0</v>
      </c>
      <c r="O113" s="2">
        <v>4</v>
      </c>
      <c r="P113" s="2">
        <v>29</v>
      </c>
    </row>
    <row r="114" spans="1:16" ht="11.25">
      <c r="A114" s="1" t="s">
        <v>111</v>
      </c>
      <c r="B114" s="2">
        <v>3</v>
      </c>
      <c r="C114" s="2">
        <v>14</v>
      </c>
      <c r="D114" s="2">
        <v>39</v>
      </c>
      <c r="E114" s="2">
        <v>35.9</v>
      </c>
      <c r="F114" s="2">
        <v>6</v>
      </c>
      <c r="G114" s="2">
        <v>6</v>
      </c>
      <c r="H114" s="2">
        <v>100</v>
      </c>
      <c r="I114" s="2">
        <v>2</v>
      </c>
      <c r="J114" s="2">
        <v>18</v>
      </c>
      <c r="K114" s="2">
        <v>12</v>
      </c>
      <c r="L114" s="2">
        <v>9</v>
      </c>
      <c r="M114" s="2">
        <v>1.333</v>
      </c>
      <c r="N114" s="2">
        <v>0</v>
      </c>
      <c r="O114" s="2">
        <v>5</v>
      </c>
      <c r="P114" s="2">
        <v>36</v>
      </c>
    </row>
    <row r="115" spans="1:16" ht="11.25">
      <c r="A115" s="1" t="s">
        <v>112</v>
      </c>
      <c r="B115" s="2">
        <v>3</v>
      </c>
      <c r="C115" s="2">
        <v>12</v>
      </c>
      <c r="D115" s="2">
        <v>16</v>
      </c>
      <c r="E115" s="2">
        <v>75</v>
      </c>
      <c r="F115" s="2">
        <v>8</v>
      </c>
      <c r="G115" s="2">
        <v>11</v>
      </c>
      <c r="H115" s="2">
        <v>72.7</v>
      </c>
      <c r="I115" s="2">
        <v>0</v>
      </c>
      <c r="J115" s="2">
        <v>31</v>
      </c>
      <c r="K115" s="2">
        <v>0</v>
      </c>
      <c r="L115" s="2">
        <v>5</v>
      </c>
      <c r="M115" s="2">
        <v>0</v>
      </c>
      <c r="N115" s="2">
        <v>0</v>
      </c>
      <c r="O115" s="2">
        <v>2</v>
      </c>
      <c r="P115" s="2">
        <v>32</v>
      </c>
    </row>
    <row r="116" spans="1:16" ht="11.25">
      <c r="A116" s="1" t="s">
        <v>113</v>
      </c>
      <c r="B116" s="2">
        <v>2</v>
      </c>
      <c r="C116" s="2">
        <v>5</v>
      </c>
      <c r="D116" s="2">
        <v>12</v>
      </c>
      <c r="E116" s="2">
        <v>41.7</v>
      </c>
      <c r="F116" s="2">
        <v>11</v>
      </c>
      <c r="G116" s="2">
        <v>12</v>
      </c>
      <c r="H116" s="2">
        <v>91.7</v>
      </c>
      <c r="I116" s="2">
        <v>1</v>
      </c>
      <c r="J116" s="2">
        <v>5</v>
      </c>
      <c r="K116" s="2">
        <v>10</v>
      </c>
      <c r="L116" s="2">
        <v>2</v>
      </c>
      <c r="M116" s="2">
        <v>5</v>
      </c>
      <c r="N116" s="2">
        <v>0</v>
      </c>
      <c r="O116" s="2">
        <v>3</v>
      </c>
      <c r="P116" s="2">
        <v>22</v>
      </c>
    </row>
    <row r="117" spans="1:26" s="10" customFormat="1" ht="11.25">
      <c r="A117" s="4" t="s">
        <v>239</v>
      </c>
      <c r="B117" s="5">
        <f>SUM(B108:B116)</f>
        <v>28</v>
      </c>
      <c r="C117" s="5">
        <f>SUM(C108:C116)</f>
        <v>146</v>
      </c>
      <c r="D117" s="5">
        <f>SUM(D108:D116)</f>
        <v>314</v>
      </c>
      <c r="E117" s="6">
        <f>+C117/D117</f>
        <v>0.46496815286624205</v>
      </c>
      <c r="F117" s="5">
        <f>SUM(F108:F116)</f>
        <v>82</v>
      </c>
      <c r="G117" s="5">
        <f>SUM(G108:G116)</f>
        <v>97</v>
      </c>
      <c r="H117" s="6">
        <f>+F117/G117</f>
        <v>0.845360824742268</v>
      </c>
      <c r="I117" s="5">
        <f>SUM(I108:I116)</f>
        <v>21</v>
      </c>
      <c r="J117" s="5">
        <f>SUM(J108:J116)</f>
        <v>175</v>
      </c>
      <c r="K117" s="5">
        <f>SUM(K108:K116)</f>
        <v>99</v>
      </c>
      <c r="L117" s="5">
        <f>SUM(L108:L116)</f>
        <v>54</v>
      </c>
      <c r="M117" s="6">
        <f>+K117/L117</f>
        <v>1.8333333333333333</v>
      </c>
      <c r="N117" s="5">
        <f>SUM(N108:N116)</f>
        <v>13</v>
      </c>
      <c r="O117" s="5">
        <f>SUM(O108:O116)</f>
        <v>29</v>
      </c>
      <c r="P117" s="5">
        <f>SUM(P108:P116)</f>
        <v>395</v>
      </c>
      <c r="Q117" s="7">
        <f>SUM(R117:Z117)</f>
        <v>1795.6</v>
      </c>
      <c r="R117" s="8">
        <f>+P117</f>
        <v>395</v>
      </c>
      <c r="S117" s="8">
        <f>+J117*1.7</f>
        <v>297.5</v>
      </c>
      <c r="T117" s="8">
        <f>+K117*3</f>
        <v>297</v>
      </c>
      <c r="U117" s="8">
        <f>+I117*4</f>
        <v>84</v>
      </c>
      <c r="V117" s="8">
        <f>O117*4.4</f>
        <v>127.60000000000001</v>
      </c>
      <c r="W117" s="8">
        <f>+N117*6.5</f>
        <v>84.5</v>
      </c>
      <c r="X117" s="9">
        <f>IF(E117&lt;0.414,70,IF(E117&lt;0.427,85,IF(E117&lt;0.437,100,IF(E117&lt;0.444,115,IF(E117&lt;0.452,130,IF(E117&lt;0.46,145,IF(E117&lt;0.469,160,IF(E117&lt;0.481,175,190))))))))</f>
        <v>160</v>
      </c>
      <c r="Y117" s="9">
        <f>IF(H117&lt;0.687,70,IF(H117&lt;0.719,85,IF(H117&lt;0.74,100,IF(H117&lt;0.758,115,IF(H117&lt;0.776,130,IF(H117&lt;0.789,145,IF(H117&lt;0.804,160,IF(H117&lt;0.827,175,190))))))))</f>
        <v>190</v>
      </c>
      <c r="Z117" s="9">
        <f>IF(M117&lt;1.15,70,IF(M117&lt;1.29,85,IF(M117&lt;1.4,100,IF(M117&lt;1.5,115,IF(M117&lt;1.59,130,IF(M117&lt;1.72,145,IF(M117&lt;1.89,160,IF(M117&lt;2.09,175,190))))))))</f>
        <v>160</v>
      </c>
    </row>
    <row r="118" ht="11.25">
      <c r="A118" s="1" t="s">
        <v>221</v>
      </c>
    </row>
    <row r="119" spans="1:16" ht="11.25">
      <c r="A119" s="1" t="s">
        <v>1</v>
      </c>
      <c r="B119" s="2" t="s">
        <v>2</v>
      </c>
      <c r="C119" s="2" t="s">
        <v>3</v>
      </c>
      <c r="D119" s="2" t="s">
        <v>4</v>
      </c>
      <c r="E119" s="2" t="s">
        <v>5</v>
      </c>
      <c r="F119" s="2" t="s">
        <v>6</v>
      </c>
      <c r="G119" s="2" t="s">
        <v>7</v>
      </c>
      <c r="H119" s="2" t="s">
        <v>8</v>
      </c>
      <c r="I119" s="2" t="s">
        <v>9</v>
      </c>
      <c r="J119" s="2" t="s">
        <v>10</v>
      </c>
      <c r="K119" s="2" t="s">
        <v>11</v>
      </c>
      <c r="L119" s="2" t="s">
        <v>12</v>
      </c>
      <c r="M119" s="2" t="s">
        <v>13</v>
      </c>
      <c r="N119" s="2" t="s">
        <v>14</v>
      </c>
      <c r="O119" s="2" t="s">
        <v>15</v>
      </c>
      <c r="P119" s="2" t="s">
        <v>16</v>
      </c>
    </row>
    <row r="120" spans="1:16" ht="11.25">
      <c r="A120" s="1" t="s">
        <v>115</v>
      </c>
      <c r="B120" s="2">
        <v>4</v>
      </c>
      <c r="C120" s="2">
        <v>32</v>
      </c>
      <c r="D120" s="2">
        <v>61</v>
      </c>
      <c r="E120" s="2">
        <v>52.5</v>
      </c>
      <c r="F120" s="2">
        <v>8</v>
      </c>
      <c r="G120" s="2">
        <v>18</v>
      </c>
      <c r="H120" s="2">
        <v>44.4</v>
      </c>
      <c r="I120" s="2">
        <v>0</v>
      </c>
      <c r="J120" s="2">
        <v>40</v>
      </c>
      <c r="K120" s="2">
        <v>17</v>
      </c>
      <c r="L120" s="2">
        <v>7</v>
      </c>
      <c r="M120" s="2">
        <v>2.429</v>
      </c>
      <c r="N120" s="2">
        <v>9</v>
      </c>
      <c r="O120" s="2">
        <v>4</v>
      </c>
      <c r="P120" s="2">
        <v>72</v>
      </c>
    </row>
    <row r="121" spans="1:16" ht="11.25">
      <c r="A121" s="1" t="s">
        <v>116</v>
      </c>
      <c r="B121" s="2">
        <v>4</v>
      </c>
      <c r="C121" s="2">
        <v>20</v>
      </c>
      <c r="D121" s="2">
        <v>34</v>
      </c>
      <c r="E121" s="2">
        <v>58.8</v>
      </c>
      <c r="F121" s="2">
        <v>10</v>
      </c>
      <c r="G121" s="2">
        <v>12</v>
      </c>
      <c r="H121" s="2">
        <v>83.3</v>
      </c>
      <c r="I121" s="2">
        <v>2</v>
      </c>
      <c r="J121" s="2">
        <v>25</v>
      </c>
      <c r="K121" s="2">
        <v>26</v>
      </c>
      <c r="L121" s="2">
        <v>9</v>
      </c>
      <c r="M121" s="2">
        <v>2.889</v>
      </c>
      <c r="N121" s="2">
        <v>0</v>
      </c>
      <c r="O121" s="2">
        <v>7</v>
      </c>
      <c r="P121" s="2">
        <v>52</v>
      </c>
    </row>
    <row r="122" spans="1:16" ht="11.25">
      <c r="A122" s="1" t="s">
        <v>117</v>
      </c>
      <c r="B122" s="2">
        <v>4</v>
      </c>
      <c r="C122" s="2">
        <v>14</v>
      </c>
      <c r="D122" s="2">
        <v>25</v>
      </c>
      <c r="E122" s="2">
        <v>56</v>
      </c>
      <c r="F122" s="2">
        <v>6</v>
      </c>
      <c r="G122" s="2">
        <v>16</v>
      </c>
      <c r="H122" s="2">
        <v>37.5</v>
      </c>
      <c r="I122" s="2">
        <v>0</v>
      </c>
      <c r="J122" s="2">
        <v>47</v>
      </c>
      <c r="K122" s="2">
        <v>5</v>
      </c>
      <c r="L122" s="2">
        <v>4</v>
      </c>
      <c r="M122" s="2">
        <v>1.25</v>
      </c>
      <c r="N122" s="2">
        <v>6</v>
      </c>
      <c r="O122" s="2">
        <v>5</v>
      </c>
      <c r="P122" s="2">
        <v>34</v>
      </c>
    </row>
    <row r="123" spans="1:16" ht="11.25">
      <c r="A123" s="1" t="s">
        <v>118</v>
      </c>
      <c r="B123" s="2">
        <v>4</v>
      </c>
      <c r="C123" s="2">
        <v>19</v>
      </c>
      <c r="D123" s="2">
        <v>35</v>
      </c>
      <c r="E123" s="2">
        <v>54.3</v>
      </c>
      <c r="F123" s="2">
        <v>10</v>
      </c>
      <c r="G123" s="2">
        <v>12</v>
      </c>
      <c r="H123" s="2">
        <v>83.3</v>
      </c>
      <c r="I123" s="2">
        <v>0</v>
      </c>
      <c r="J123" s="2">
        <v>26</v>
      </c>
      <c r="K123" s="2">
        <v>8</v>
      </c>
      <c r="L123" s="2">
        <v>5</v>
      </c>
      <c r="M123" s="2">
        <v>1.6</v>
      </c>
      <c r="N123" s="2">
        <v>0</v>
      </c>
      <c r="O123" s="2">
        <v>5</v>
      </c>
      <c r="P123" s="2">
        <v>48</v>
      </c>
    </row>
    <row r="124" spans="1:16" ht="11.25">
      <c r="A124" s="1" t="s">
        <v>119</v>
      </c>
      <c r="B124" s="2">
        <v>2</v>
      </c>
      <c r="C124" s="2">
        <v>13</v>
      </c>
      <c r="D124" s="2">
        <v>31</v>
      </c>
      <c r="E124" s="2">
        <v>41.9</v>
      </c>
      <c r="F124" s="2">
        <v>6</v>
      </c>
      <c r="G124" s="2">
        <v>7</v>
      </c>
      <c r="H124" s="2">
        <v>85.7</v>
      </c>
      <c r="I124" s="2">
        <v>1</v>
      </c>
      <c r="J124" s="2">
        <v>8</v>
      </c>
      <c r="K124" s="2">
        <v>11</v>
      </c>
      <c r="L124" s="2">
        <v>5</v>
      </c>
      <c r="M124" s="2">
        <v>2.2</v>
      </c>
      <c r="N124" s="2">
        <v>0</v>
      </c>
      <c r="O124" s="2">
        <v>3</v>
      </c>
      <c r="P124" s="2">
        <v>33</v>
      </c>
    </row>
    <row r="125" spans="1:16" ht="11.25">
      <c r="A125" s="1" t="s">
        <v>120</v>
      </c>
      <c r="B125" s="2">
        <v>3</v>
      </c>
      <c r="C125" s="2">
        <v>9</v>
      </c>
      <c r="D125" s="2">
        <v>16</v>
      </c>
      <c r="E125" s="2">
        <v>56.2</v>
      </c>
      <c r="F125" s="2">
        <v>4</v>
      </c>
      <c r="G125" s="2">
        <v>11</v>
      </c>
      <c r="H125" s="2">
        <v>36.4</v>
      </c>
      <c r="I125" s="2">
        <v>0</v>
      </c>
      <c r="J125" s="2">
        <v>14</v>
      </c>
      <c r="K125" s="2">
        <v>0</v>
      </c>
      <c r="L125" s="2">
        <v>5</v>
      </c>
      <c r="M125" s="2">
        <v>0</v>
      </c>
      <c r="N125" s="2">
        <v>6</v>
      </c>
      <c r="O125" s="2">
        <v>1</v>
      </c>
      <c r="P125" s="2">
        <v>22</v>
      </c>
    </row>
    <row r="126" spans="1:16" ht="11.25">
      <c r="A126" s="1" t="s">
        <v>121</v>
      </c>
      <c r="B126" s="2">
        <v>3</v>
      </c>
      <c r="C126" s="2">
        <v>6</v>
      </c>
      <c r="D126" s="2">
        <v>17</v>
      </c>
      <c r="E126" s="2">
        <v>35.3</v>
      </c>
      <c r="F126" s="2">
        <v>13</v>
      </c>
      <c r="G126" s="2">
        <v>13</v>
      </c>
      <c r="H126" s="2">
        <v>100</v>
      </c>
      <c r="I126" s="2">
        <v>2</v>
      </c>
      <c r="J126" s="2">
        <v>8</v>
      </c>
      <c r="K126" s="2">
        <v>4</v>
      </c>
      <c r="L126" s="2">
        <v>5</v>
      </c>
      <c r="M126" s="2">
        <v>0.8</v>
      </c>
      <c r="N126" s="2">
        <v>2</v>
      </c>
      <c r="O126" s="2">
        <v>2</v>
      </c>
      <c r="P126" s="2">
        <v>27</v>
      </c>
    </row>
    <row r="127" spans="1:16" ht="11.25">
      <c r="A127" s="1" t="s">
        <v>122</v>
      </c>
      <c r="B127" s="2">
        <v>2</v>
      </c>
      <c r="C127" s="2">
        <v>18</v>
      </c>
      <c r="D127" s="2">
        <v>32</v>
      </c>
      <c r="E127" s="2">
        <v>56.2</v>
      </c>
      <c r="F127" s="2">
        <v>4</v>
      </c>
      <c r="G127" s="2">
        <v>6</v>
      </c>
      <c r="H127" s="2">
        <v>66.7</v>
      </c>
      <c r="I127" s="2">
        <v>0</v>
      </c>
      <c r="J127" s="2">
        <v>8</v>
      </c>
      <c r="K127" s="2">
        <v>3</v>
      </c>
      <c r="L127" s="2">
        <v>2</v>
      </c>
      <c r="M127" s="2">
        <v>1.5</v>
      </c>
      <c r="N127" s="2">
        <v>1</v>
      </c>
      <c r="O127" s="2">
        <v>0</v>
      </c>
      <c r="P127" s="2">
        <v>40</v>
      </c>
    </row>
    <row r="128" spans="1:16" ht="11.25">
      <c r="A128" s="1" t="s">
        <v>123</v>
      </c>
      <c r="B128" s="2">
        <v>2</v>
      </c>
      <c r="C128" s="2">
        <v>1</v>
      </c>
      <c r="D128" s="2">
        <v>3</v>
      </c>
      <c r="E128" s="2">
        <v>33.3</v>
      </c>
      <c r="F128" s="2">
        <v>5</v>
      </c>
      <c r="G128" s="2">
        <v>7</v>
      </c>
      <c r="H128" s="2">
        <v>71.4</v>
      </c>
      <c r="I128" s="2">
        <v>0</v>
      </c>
      <c r="J128" s="2">
        <v>3</v>
      </c>
      <c r="K128" s="2">
        <v>5</v>
      </c>
      <c r="L128" s="2">
        <v>1</v>
      </c>
      <c r="M128" s="2">
        <v>5</v>
      </c>
      <c r="N128" s="2">
        <v>0</v>
      </c>
      <c r="O128" s="2">
        <v>3</v>
      </c>
      <c r="P128" s="2">
        <v>7</v>
      </c>
    </row>
    <row r="129" spans="1:26" s="10" customFormat="1" ht="11.25">
      <c r="A129" s="4" t="s">
        <v>239</v>
      </c>
      <c r="B129" s="5">
        <f>SUM(B120:B128)</f>
        <v>28</v>
      </c>
      <c r="C129" s="5">
        <f>SUM(C120:C128)</f>
        <v>132</v>
      </c>
      <c r="D129" s="5">
        <f>SUM(D120:D128)</f>
        <v>254</v>
      </c>
      <c r="E129" s="6">
        <f>+C129/D129</f>
        <v>0.5196850393700787</v>
      </c>
      <c r="F129" s="5">
        <f>SUM(F120:F128)</f>
        <v>66</v>
      </c>
      <c r="G129" s="5">
        <f>SUM(G120:G128)</f>
        <v>102</v>
      </c>
      <c r="H129" s="6">
        <f>+F129/G129</f>
        <v>0.6470588235294118</v>
      </c>
      <c r="I129" s="5">
        <f>SUM(I120:I128)</f>
        <v>5</v>
      </c>
      <c r="J129" s="5">
        <f>SUM(J120:J128)</f>
        <v>179</v>
      </c>
      <c r="K129" s="5">
        <f>SUM(K120:K128)</f>
        <v>79</v>
      </c>
      <c r="L129" s="5">
        <f>SUM(L120:L128)</f>
        <v>43</v>
      </c>
      <c r="M129" s="6">
        <f>+K129/L129</f>
        <v>1.8372093023255813</v>
      </c>
      <c r="N129" s="5">
        <f>SUM(N120:N128)</f>
        <v>24</v>
      </c>
      <c r="O129" s="5">
        <f>SUM(O120:O128)</f>
        <v>30</v>
      </c>
      <c r="P129" s="5">
        <f>SUM(P120:P128)</f>
        <v>335</v>
      </c>
      <c r="Q129" s="7">
        <f>SUM(R129:Z129)</f>
        <v>1604.3</v>
      </c>
      <c r="R129" s="8">
        <f>+P129</f>
        <v>335</v>
      </c>
      <c r="S129" s="8">
        <f>+J129*1.7</f>
        <v>304.3</v>
      </c>
      <c r="T129" s="8">
        <f>+K129*3</f>
        <v>237</v>
      </c>
      <c r="U129" s="8">
        <f>+I129*4</f>
        <v>20</v>
      </c>
      <c r="V129" s="8">
        <f>O129*4.4</f>
        <v>132</v>
      </c>
      <c r="W129" s="8">
        <f>+N129*6.5</f>
        <v>156</v>
      </c>
      <c r="X129" s="9">
        <f>IF(E129&lt;0.414,70,IF(E129&lt;0.427,85,IF(E129&lt;0.437,100,IF(E129&lt;0.444,115,IF(E129&lt;0.452,130,IF(E129&lt;0.46,145,IF(E129&lt;0.469,160,IF(E129&lt;0.481,175,190))))))))</f>
        <v>190</v>
      </c>
      <c r="Y129" s="9">
        <f>IF(H129&lt;0.687,70,IF(H129&lt;0.719,85,IF(H129&lt;0.74,100,IF(H129&lt;0.758,115,IF(H129&lt;0.776,130,IF(H129&lt;0.789,145,IF(H129&lt;0.804,160,IF(H129&lt;0.827,175,190))))))))</f>
        <v>70</v>
      </c>
      <c r="Z129" s="9">
        <f>IF(M129&lt;1.15,70,IF(M129&lt;1.29,85,IF(M129&lt;1.4,100,IF(M129&lt;1.5,115,IF(M129&lt;1.59,130,IF(M129&lt;1.72,145,IF(M129&lt;1.89,160,IF(M129&lt;2.09,175,190))))))))</f>
        <v>160</v>
      </c>
    </row>
    <row r="130" ht="11.25">
      <c r="A130" s="1" t="s">
        <v>222</v>
      </c>
    </row>
    <row r="131" spans="1:16" ht="11.25">
      <c r="A131" s="1" t="s">
        <v>1</v>
      </c>
      <c r="B131" s="2" t="s">
        <v>2</v>
      </c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  <c r="H131" s="2" t="s">
        <v>8</v>
      </c>
      <c r="I131" s="2" t="s">
        <v>9</v>
      </c>
      <c r="J131" s="2" t="s">
        <v>10</v>
      </c>
      <c r="K131" s="2" t="s">
        <v>11</v>
      </c>
      <c r="L131" s="2" t="s">
        <v>12</v>
      </c>
      <c r="M131" s="2" t="s">
        <v>13</v>
      </c>
      <c r="N131" s="2" t="s">
        <v>14</v>
      </c>
      <c r="O131" s="2" t="s">
        <v>15</v>
      </c>
      <c r="P131" s="2" t="s">
        <v>16</v>
      </c>
    </row>
    <row r="132" spans="1:16" ht="11.25">
      <c r="A132" s="1" t="s">
        <v>125</v>
      </c>
      <c r="B132" s="2">
        <v>4</v>
      </c>
      <c r="C132" s="2">
        <v>15</v>
      </c>
      <c r="D132" s="2">
        <v>40</v>
      </c>
      <c r="E132" s="2">
        <v>37.5</v>
      </c>
      <c r="F132" s="2">
        <v>5</v>
      </c>
      <c r="G132" s="2">
        <v>6</v>
      </c>
      <c r="H132" s="2">
        <v>83.3</v>
      </c>
      <c r="I132" s="2">
        <v>13</v>
      </c>
      <c r="J132" s="2">
        <v>18</v>
      </c>
      <c r="K132" s="2">
        <v>8</v>
      </c>
      <c r="L132" s="2">
        <v>4</v>
      </c>
      <c r="M132" s="2">
        <v>2</v>
      </c>
      <c r="N132" s="2">
        <v>3</v>
      </c>
      <c r="O132" s="2">
        <v>10</v>
      </c>
      <c r="P132" s="2">
        <v>48</v>
      </c>
    </row>
    <row r="133" spans="1:16" ht="11.25">
      <c r="A133" s="1" t="s">
        <v>126</v>
      </c>
      <c r="B133" s="2">
        <v>4</v>
      </c>
      <c r="C133" s="2">
        <v>19</v>
      </c>
      <c r="D133" s="2">
        <v>39</v>
      </c>
      <c r="E133" s="2">
        <v>48.7</v>
      </c>
      <c r="F133" s="2">
        <v>9</v>
      </c>
      <c r="G133" s="2">
        <v>16</v>
      </c>
      <c r="H133" s="2">
        <v>56.2</v>
      </c>
      <c r="I133" s="2">
        <v>2</v>
      </c>
      <c r="J133" s="2">
        <v>18</v>
      </c>
      <c r="K133" s="2">
        <v>15</v>
      </c>
      <c r="L133" s="2">
        <v>8</v>
      </c>
      <c r="M133" s="2">
        <v>1.875</v>
      </c>
      <c r="N133" s="2">
        <v>6</v>
      </c>
      <c r="O133" s="2">
        <v>4</v>
      </c>
      <c r="P133" s="2">
        <v>49</v>
      </c>
    </row>
    <row r="134" spans="1:16" ht="11.25">
      <c r="A134" s="1" t="s">
        <v>127</v>
      </c>
      <c r="B134" s="2">
        <v>3</v>
      </c>
      <c r="C134" s="2">
        <v>16</v>
      </c>
      <c r="D134" s="2">
        <v>43</v>
      </c>
      <c r="E134" s="2">
        <v>37.2</v>
      </c>
      <c r="F134" s="2">
        <v>16</v>
      </c>
      <c r="G134" s="2">
        <v>16</v>
      </c>
      <c r="H134" s="2">
        <v>100</v>
      </c>
      <c r="I134" s="2">
        <v>4</v>
      </c>
      <c r="J134" s="2">
        <v>44</v>
      </c>
      <c r="K134" s="2">
        <v>4</v>
      </c>
      <c r="L134" s="2">
        <v>3</v>
      </c>
      <c r="M134" s="2">
        <v>1.333</v>
      </c>
      <c r="N134" s="2">
        <v>1</v>
      </c>
      <c r="O134" s="2">
        <v>4</v>
      </c>
      <c r="P134" s="2">
        <v>52</v>
      </c>
    </row>
    <row r="135" spans="1:16" ht="11.25">
      <c r="A135" s="1" t="s">
        <v>128</v>
      </c>
      <c r="B135" s="2">
        <v>3</v>
      </c>
      <c r="C135" s="2">
        <v>25</v>
      </c>
      <c r="D135" s="2">
        <v>44</v>
      </c>
      <c r="E135" s="2">
        <v>56.8</v>
      </c>
      <c r="F135" s="2">
        <v>10</v>
      </c>
      <c r="G135" s="2">
        <v>14</v>
      </c>
      <c r="H135" s="2">
        <v>71.4</v>
      </c>
      <c r="I135" s="2">
        <v>8</v>
      </c>
      <c r="J135" s="2">
        <v>10</v>
      </c>
      <c r="K135" s="2">
        <v>11</v>
      </c>
      <c r="L135" s="2">
        <v>7</v>
      </c>
      <c r="M135" s="2">
        <v>1.571</v>
      </c>
      <c r="N135" s="2">
        <v>1</v>
      </c>
      <c r="O135" s="2">
        <v>5</v>
      </c>
      <c r="P135" s="2">
        <v>68</v>
      </c>
    </row>
    <row r="136" spans="1:16" ht="11.25">
      <c r="A136" s="1" t="s">
        <v>129</v>
      </c>
      <c r="B136" s="2">
        <v>4</v>
      </c>
      <c r="C136" s="2">
        <v>17</v>
      </c>
      <c r="D136" s="2">
        <v>32</v>
      </c>
      <c r="E136" s="2">
        <v>53.1</v>
      </c>
      <c r="F136" s="2">
        <v>11</v>
      </c>
      <c r="G136" s="2">
        <v>12</v>
      </c>
      <c r="H136" s="2">
        <v>91.7</v>
      </c>
      <c r="I136" s="2">
        <v>5</v>
      </c>
      <c r="J136" s="2">
        <v>14</v>
      </c>
      <c r="K136" s="2">
        <v>11</v>
      </c>
      <c r="L136" s="2">
        <v>4</v>
      </c>
      <c r="M136" s="2">
        <v>2.75</v>
      </c>
      <c r="N136" s="2">
        <v>0</v>
      </c>
      <c r="O136" s="2">
        <v>5</v>
      </c>
      <c r="P136" s="2">
        <v>50</v>
      </c>
    </row>
    <row r="137" spans="1:16" ht="11.25">
      <c r="A137" s="1" t="s">
        <v>130</v>
      </c>
      <c r="B137" s="2">
        <v>3</v>
      </c>
      <c r="C137" s="2">
        <v>16</v>
      </c>
      <c r="D137" s="2">
        <v>30</v>
      </c>
      <c r="E137" s="2">
        <v>53.3</v>
      </c>
      <c r="F137" s="2">
        <v>13</v>
      </c>
      <c r="G137" s="2">
        <v>20</v>
      </c>
      <c r="H137" s="2">
        <v>65</v>
      </c>
      <c r="I137" s="2">
        <v>0</v>
      </c>
      <c r="J137" s="2">
        <v>14</v>
      </c>
      <c r="K137" s="2">
        <v>0</v>
      </c>
      <c r="L137" s="2">
        <v>10</v>
      </c>
      <c r="M137" s="2">
        <v>0</v>
      </c>
      <c r="N137" s="2">
        <v>5</v>
      </c>
      <c r="O137" s="2">
        <v>1</v>
      </c>
      <c r="P137" s="2">
        <v>45</v>
      </c>
    </row>
    <row r="138" spans="1:16" ht="11.25">
      <c r="A138" s="1" t="s">
        <v>131</v>
      </c>
      <c r="B138" s="2">
        <v>3</v>
      </c>
      <c r="C138" s="2">
        <v>14</v>
      </c>
      <c r="D138" s="2">
        <v>37</v>
      </c>
      <c r="E138" s="2">
        <v>37.8</v>
      </c>
      <c r="F138" s="2">
        <v>0</v>
      </c>
      <c r="G138" s="2">
        <v>0</v>
      </c>
      <c r="H138" s="2">
        <v>0</v>
      </c>
      <c r="I138" s="2">
        <v>5</v>
      </c>
      <c r="J138" s="2">
        <v>4</v>
      </c>
      <c r="K138" s="2">
        <v>7</v>
      </c>
      <c r="L138" s="2">
        <v>2</v>
      </c>
      <c r="M138" s="2">
        <v>3.5</v>
      </c>
      <c r="N138" s="2">
        <v>0</v>
      </c>
      <c r="O138" s="2">
        <v>2</v>
      </c>
      <c r="P138" s="2">
        <v>33</v>
      </c>
    </row>
    <row r="139" spans="1:16" ht="11.25">
      <c r="A139" s="1" t="s">
        <v>132</v>
      </c>
      <c r="B139" s="2">
        <v>2</v>
      </c>
      <c r="C139" s="2">
        <v>7</v>
      </c>
      <c r="D139" s="2">
        <v>12</v>
      </c>
      <c r="E139" s="2">
        <v>58.3</v>
      </c>
      <c r="F139" s="2">
        <v>2</v>
      </c>
      <c r="G139" s="2">
        <v>4</v>
      </c>
      <c r="H139" s="2">
        <v>50</v>
      </c>
      <c r="I139" s="2">
        <v>0</v>
      </c>
      <c r="J139" s="2">
        <v>8</v>
      </c>
      <c r="K139" s="2">
        <v>2</v>
      </c>
      <c r="L139" s="2">
        <v>0</v>
      </c>
      <c r="M139" s="2">
        <v>0</v>
      </c>
      <c r="N139" s="2">
        <v>5</v>
      </c>
      <c r="O139" s="2">
        <v>1</v>
      </c>
      <c r="P139" s="2">
        <v>16</v>
      </c>
    </row>
    <row r="140" spans="1:16" ht="11.25">
      <c r="A140" s="1" t="s">
        <v>133</v>
      </c>
      <c r="B140" s="2">
        <v>1</v>
      </c>
      <c r="C140" s="2">
        <v>1</v>
      </c>
      <c r="D140" s="2">
        <v>4</v>
      </c>
      <c r="E140" s="2">
        <v>25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2</v>
      </c>
      <c r="O140" s="2">
        <v>0</v>
      </c>
      <c r="P140" s="2">
        <v>2</v>
      </c>
    </row>
    <row r="141" spans="1:26" s="10" customFormat="1" ht="11.25">
      <c r="A141" s="4" t="s">
        <v>239</v>
      </c>
      <c r="B141" s="5">
        <f>SUM(B132:B140)</f>
        <v>27</v>
      </c>
      <c r="C141" s="5">
        <f>SUM(C132:C140)</f>
        <v>130</v>
      </c>
      <c r="D141" s="5">
        <f>SUM(D132:D140)</f>
        <v>281</v>
      </c>
      <c r="E141" s="6">
        <f>+C141/D141</f>
        <v>0.4626334519572954</v>
      </c>
      <c r="F141" s="5">
        <f>SUM(F132:F140)</f>
        <v>66</v>
      </c>
      <c r="G141" s="5">
        <f>SUM(G132:G140)</f>
        <v>88</v>
      </c>
      <c r="H141" s="6">
        <f>+F141/G141</f>
        <v>0.75</v>
      </c>
      <c r="I141" s="5">
        <f>SUM(I132:I140)</f>
        <v>37</v>
      </c>
      <c r="J141" s="5">
        <f>SUM(J132:J140)</f>
        <v>130</v>
      </c>
      <c r="K141" s="5">
        <f>SUM(K132:K140)</f>
        <v>58</v>
      </c>
      <c r="L141" s="5">
        <f>SUM(L132:L140)</f>
        <v>38</v>
      </c>
      <c r="M141" s="6">
        <f>+K141/L141</f>
        <v>1.5263157894736843</v>
      </c>
      <c r="N141" s="5">
        <f>SUM(N132:N140)</f>
        <v>23</v>
      </c>
      <c r="O141" s="5">
        <f>SUM(O132:O140)</f>
        <v>32</v>
      </c>
      <c r="P141" s="5">
        <f>SUM(P132:P140)</f>
        <v>363</v>
      </c>
      <c r="Q141" s="7">
        <f>SUM(R141:Z141)</f>
        <v>1601.3</v>
      </c>
      <c r="R141" s="8">
        <f>+P141</f>
        <v>363</v>
      </c>
      <c r="S141" s="8">
        <f>+J141*1.7</f>
        <v>221</v>
      </c>
      <c r="T141" s="8">
        <f>+K141*3</f>
        <v>174</v>
      </c>
      <c r="U141" s="8">
        <f>+I141*4</f>
        <v>148</v>
      </c>
      <c r="V141" s="8">
        <f>O141*4.4</f>
        <v>140.8</v>
      </c>
      <c r="W141" s="8">
        <f>+N141*6.5</f>
        <v>149.5</v>
      </c>
      <c r="X141" s="9">
        <f>IF(E141&lt;0.414,70,IF(E141&lt;0.427,85,IF(E141&lt;0.437,100,IF(E141&lt;0.444,115,IF(E141&lt;0.452,130,IF(E141&lt;0.46,145,IF(E141&lt;0.469,160,IF(E141&lt;0.481,175,190))))))))</f>
        <v>160</v>
      </c>
      <c r="Y141" s="9">
        <f>IF(H141&lt;0.687,70,IF(H141&lt;0.719,85,IF(H141&lt;0.74,100,IF(H141&lt;0.758,115,IF(H141&lt;0.776,130,IF(H141&lt;0.789,145,IF(H141&lt;0.804,160,IF(H141&lt;0.827,175,190))))))))</f>
        <v>115</v>
      </c>
      <c r="Z141" s="9">
        <f>IF(M141&lt;1.15,70,IF(M141&lt;1.29,85,IF(M141&lt;1.4,100,IF(M141&lt;1.5,115,IF(M141&lt;1.59,130,IF(M141&lt;1.72,145,IF(M141&lt;1.89,160,IF(M141&lt;2.09,175,190))))))))</f>
        <v>130</v>
      </c>
    </row>
    <row r="142" ht="11.25">
      <c r="A142" s="1" t="s">
        <v>223</v>
      </c>
    </row>
    <row r="143" spans="1:16" ht="11.25">
      <c r="A143" s="1" t="s">
        <v>1</v>
      </c>
      <c r="B143" s="2" t="s">
        <v>2</v>
      </c>
      <c r="C143" s="2" t="s">
        <v>3</v>
      </c>
      <c r="D143" s="2" t="s">
        <v>4</v>
      </c>
      <c r="E143" s="2" t="s">
        <v>5</v>
      </c>
      <c r="F143" s="2" t="s">
        <v>6</v>
      </c>
      <c r="G143" s="2" t="s">
        <v>7</v>
      </c>
      <c r="H143" s="2" t="s">
        <v>8</v>
      </c>
      <c r="I143" s="2" t="s">
        <v>9</v>
      </c>
      <c r="J143" s="2" t="s">
        <v>10</v>
      </c>
      <c r="K143" s="2" t="s">
        <v>11</v>
      </c>
      <c r="L143" s="2" t="s">
        <v>12</v>
      </c>
      <c r="M143" s="2" t="s">
        <v>13</v>
      </c>
      <c r="N143" s="2" t="s">
        <v>14</v>
      </c>
      <c r="O143" s="2" t="s">
        <v>15</v>
      </c>
      <c r="P143" s="2" t="s">
        <v>16</v>
      </c>
    </row>
    <row r="144" spans="1:16" ht="11.25">
      <c r="A144" s="1" t="s">
        <v>135</v>
      </c>
      <c r="B144" s="2">
        <v>4</v>
      </c>
      <c r="C144" s="2">
        <v>7</v>
      </c>
      <c r="D144" s="2">
        <v>30</v>
      </c>
      <c r="E144" s="2">
        <v>23.3</v>
      </c>
      <c r="F144" s="2">
        <v>8</v>
      </c>
      <c r="G144" s="2">
        <v>15</v>
      </c>
      <c r="H144" s="2">
        <v>53.3</v>
      </c>
      <c r="I144" s="2">
        <v>1</v>
      </c>
      <c r="J144" s="2">
        <v>35</v>
      </c>
      <c r="K144" s="2">
        <v>29</v>
      </c>
      <c r="L144" s="2">
        <v>9</v>
      </c>
      <c r="M144" s="2">
        <v>3.222</v>
      </c>
      <c r="N144" s="2">
        <v>1</v>
      </c>
      <c r="O144" s="2">
        <v>7</v>
      </c>
      <c r="P144" s="2">
        <v>23</v>
      </c>
    </row>
    <row r="145" spans="1:16" ht="11.25">
      <c r="A145" s="1" t="s">
        <v>136</v>
      </c>
      <c r="B145" s="2">
        <v>4</v>
      </c>
      <c r="C145" s="2">
        <v>25</v>
      </c>
      <c r="D145" s="2">
        <v>56</v>
      </c>
      <c r="E145" s="2">
        <v>44.6</v>
      </c>
      <c r="F145" s="2">
        <v>20</v>
      </c>
      <c r="G145" s="2">
        <v>31</v>
      </c>
      <c r="H145" s="2">
        <v>64.5</v>
      </c>
      <c r="I145" s="2">
        <v>4</v>
      </c>
      <c r="J145" s="2">
        <v>21</v>
      </c>
      <c r="K145" s="2">
        <v>9</v>
      </c>
      <c r="L145" s="2">
        <v>9</v>
      </c>
      <c r="M145" s="2">
        <v>1</v>
      </c>
      <c r="N145" s="2">
        <v>3</v>
      </c>
      <c r="O145" s="2">
        <v>7</v>
      </c>
      <c r="P145" s="2">
        <v>74</v>
      </c>
    </row>
    <row r="146" spans="1:16" ht="11.25">
      <c r="A146" s="1" t="s">
        <v>137</v>
      </c>
      <c r="B146" s="2">
        <v>4</v>
      </c>
      <c r="C146" s="2">
        <v>24</v>
      </c>
      <c r="D146" s="2">
        <v>51</v>
      </c>
      <c r="E146" s="2">
        <v>47.1</v>
      </c>
      <c r="F146" s="2">
        <v>3</v>
      </c>
      <c r="G146" s="2">
        <v>6</v>
      </c>
      <c r="H146" s="2">
        <v>50</v>
      </c>
      <c r="I146" s="2">
        <v>5</v>
      </c>
      <c r="J146" s="2">
        <v>13</v>
      </c>
      <c r="K146" s="2">
        <v>15</v>
      </c>
      <c r="L146" s="2">
        <v>8</v>
      </c>
      <c r="M146" s="2">
        <v>1.875</v>
      </c>
      <c r="N146" s="2">
        <v>0</v>
      </c>
      <c r="O146" s="2">
        <v>3</v>
      </c>
      <c r="P146" s="2">
        <v>56</v>
      </c>
    </row>
    <row r="147" spans="1:16" ht="11.25">
      <c r="A147" s="1" t="s">
        <v>138</v>
      </c>
      <c r="B147" s="2">
        <v>4</v>
      </c>
      <c r="C147" s="2">
        <v>16</v>
      </c>
      <c r="D147" s="2">
        <v>42</v>
      </c>
      <c r="E147" s="2">
        <v>38.1</v>
      </c>
      <c r="F147" s="2">
        <v>2</v>
      </c>
      <c r="G147" s="2">
        <v>2</v>
      </c>
      <c r="H147" s="2">
        <v>100</v>
      </c>
      <c r="I147" s="2">
        <v>0</v>
      </c>
      <c r="J147" s="2">
        <v>10</v>
      </c>
      <c r="K147" s="2">
        <v>25</v>
      </c>
      <c r="L147" s="2">
        <v>7</v>
      </c>
      <c r="M147" s="2">
        <v>3.571</v>
      </c>
      <c r="N147" s="2">
        <v>0</v>
      </c>
      <c r="O147" s="2">
        <v>2</v>
      </c>
      <c r="P147" s="2">
        <v>34</v>
      </c>
    </row>
    <row r="148" spans="1:16" ht="11.25">
      <c r="A148" s="1" t="s">
        <v>139</v>
      </c>
      <c r="B148" s="2">
        <v>3</v>
      </c>
      <c r="C148" s="2">
        <v>8</v>
      </c>
      <c r="D148" s="2">
        <v>24</v>
      </c>
      <c r="E148" s="2">
        <v>33.3</v>
      </c>
      <c r="F148" s="2">
        <v>4</v>
      </c>
      <c r="G148" s="2">
        <v>4</v>
      </c>
      <c r="H148" s="2">
        <v>100</v>
      </c>
      <c r="I148" s="2">
        <v>6</v>
      </c>
      <c r="J148" s="2">
        <v>4</v>
      </c>
      <c r="K148" s="2">
        <v>17</v>
      </c>
      <c r="L148" s="2">
        <v>0</v>
      </c>
      <c r="M148" s="2">
        <v>0</v>
      </c>
      <c r="N148" s="2">
        <v>1</v>
      </c>
      <c r="O148" s="2">
        <v>3</v>
      </c>
      <c r="P148" s="2">
        <v>26</v>
      </c>
    </row>
    <row r="149" spans="1:16" ht="11.25">
      <c r="A149" s="1" t="s">
        <v>140</v>
      </c>
      <c r="B149" s="2">
        <v>4</v>
      </c>
      <c r="C149" s="2">
        <v>9</v>
      </c>
      <c r="D149" s="2">
        <v>26</v>
      </c>
      <c r="E149" s="2">
        <v>34.6</v>
      </c>
      <c r="F149" s="2">
        <v>10</v>
      </c>
      <c r="G149" s="2">
        <v>12</v>
      </c>
      <c r="H149" s="2">
        <v>83.3</v>
      </c>
      <c r="I149" s="2">
        <v>0</v>
      </c>
      <c r="J149" s="2">
        <v>14</v>
      </c>
      <c r="K149" s="2">
        <v>4</v>
      </c>
      <c r="L149" s="2">
        <v>8</v>
      </c>
      <c r="M149" s="2">
        <v>0.5</v>
      </c>
      <c r="N149" s="2">
        <v>4</v>
      </c>
      <c r="O149" s="2">
        <v>6</v>
      </c>
      <c r="P149" s="2">
        <v>28</v>
      </c>
    </row>
    <row r="150" spans="1:16" ht="11.25">
      <c r="A150" s="1" t="s">
        <v>141</v>
      </c>
      <c r="B150" s="2">
        <v>4</v>
      </c>
      <c r="C150" s="2">
        <v>17</v>
      </c>
      <c r="D150" s="2">
        <v>36</v>
      </c>
      <c r="E150" s="2">
        <v>47.2</v>
      </c>
      <c r="F150" s="2">
        <v>6</v>
      </c>
      <c r="G150" s="2">
        <v>10</v>
      </c>
      <c r="H150" s="2">
        <v>60</v>
      </c>
      <c r="I150" s="2">
        <v>0</v>
      </c>
      <c r="J150" s="2">
        <v>14</v>
      </c>
      <c r="K150" s="2">
        <v>0</v>
      </c>
      <c r="L150" s="2">
        <v>7</v>
      </c>
      <c r="M150" s="2">
        <v>0</v>
      </c>
      <c r="N150" s="2">
        <v>1</v>
      </c>
      <c r="O150" s="2">
        <v>1</v>
      </c>
      <c r="P150" s="2">
        <v>40</v>
      </c>
    </row>
    <row r="151" spans="1:16" ht="11.25">
      <c r="A151" s="1" t="s">
        <v>142</v>
      </c>
      <c r="B151" s="2">
        <v>2</v>
      </c>
      <c r="C151" s="2">
        <v>4</v>
      </c>
      <c r="D151" s="2">
        <v>8</v>
      </c>
      <c r="E151" s="2">
        <v>50</v>
      </c>
      <c r="F151" s="2">
        <v>2</v>
      </c>
      <c r="G151" s="2">
        <v>3</v>
      </c>
      <c r="H151" s="2">
        <v>66.7</v>
      </c>
      <c r="I151" s="2">
        <v>0</v>
      </c>
      <c r="J151" s="2">
        <v>9</v>
      </c>
      <c r="K151" s="2">
        <v>1</v>
      </c>
      <c r="L151" s="2">
        <v>3</v>
      </c>
      <c r="M151" s="2">
        <v>0.333</v>
      </c>
      <c r="N151" s="2">
        <v>5</v>
      </c>
      <c r="O151" s="2">
        <v>0</v>
      </c>
      <c r="P151" s="2">
        <v>10</v>
      </c>
    </row>
    <row r="152" spans="1:26" s="10" customFormat="1" ht="11.25">
      <c r="A152" s="4" t="s">
        <v>240</v>
      </c>
      <c r="B152" s="5">
        <f>SUM(B144:B151)</f>
        <v>29</v>
      </c>
      <c r="C152" s="5">
        <f>SUM(C144:C151)</f>
        <v>110</v>
      </c>
      <c r="D152" s="5">
        <f>SUM(D144:D151)</f>
        <v>273</v>
      </c>
      <c r="E152" s="6">
        <f>+C152/D152</f>
        <v>0.40293040293040294</v>
      </c>
      <c r="F152" s="5">
        <f>SUM(F144:F151)</f>
        <v>55</v>
      </c>
      <c r="G152" s="5">
        <f>SUM(G144:G151)</f>
        <v>83</v>
      </c>
      <c r="H152" s="6">
        <f>+F152/G152</f>
        <v>0.6626506024096386</v>
      </c>
      <c r="I152" s="5">
        <f>SUM(I144:I151)</f>
        <v>16</v>
      </c>
      <c r="J152" s="5">
        <f>SUM(J144:J151)</f>
        <v>120</v>
      </c>
      <c r="K152" s="5">
        <f>SUM(K144:K151)</f>
        <v>100</v>
      </c>
      <c r="L152" s="5">
        <f>SUM(L144:L151)</f>
        <v>51</v>
      </c>
      <c r="M152" s="6">
        <f>+K152/L152</f>
        <v>1.9607843137254901</v>
      </c>
      <c r="N152" s="5">
        <f>SUM(N144:N151)</f>
        <v>15</v>
      </c>
      <c r="O152" s="5">
        <f>SUM(O144:O151)</f>
        <v>29</v>
      </c>
      <c r="P152" s="5">
        <f>SUM(P144:P151)</f>
        <v>291</v>
      </c>
      <c r="Q152" s="7">
        <f>SUM(R152:Z152)</f>
        <v>1399.1</v>
      </c>
      <c r="R152" s="8">
        <f>+P152</f>
        <v>291</v>
      </c>
      <c r="S152" s="8">
        <f>+J152*1.7</f>
        <v>204</v>
      </c>
      <c r="T152" s="8">
        <f>+K152*3</f>
        <v>300</v>
      </c>
      <c r="U152" s="8">
        <f>+I152*4</f>
        <v>64</v>
      </c>
      <c r="V152" s="8">
        <f>O152*4.4</f>
        <v>127.60000000000001</v>
      </c>
      <c r="W152" s="8">
        <f>+N152*6.5</f>
        <v>97.5</v>
      </c>
      <c r="X152" s="9">
        <f>IF(E152&lt;0.414,70,IF(E152&lt;0.427,85,IF(E152&lt;0.437,100,IF(E152&lt;0.444,115,IF(E152&lt;0.452,130,IF(E152&lt;0.46,145,IF(E152&lt;0.469,160,IF(E152&lt;0.481,175,190))))))))</f>
        <v>70</v>
      </c>
      <c r="Y152" s="9">
        <f>IF(H152&lt;0.687,70,IF(H152&lt;0.719,85,IF(H152&lt;0.74,100,IF(H152&lt;0.758,115,IF(H152&lt;0.776,130,IF(H152&lt;0.789,145,IF(H152&lt;0.804,160,IF(H152&lt;0.827,175,190))))))))</f>
        <v>70</v>
      </c>
      <c r="Z152" s="9">
        <f>IF(M152&lt;1.15,70,IF(M152&lt;1.29,85,IF(M152&lt;1.4,100,IF(M152&lt;1.5,115,IF(M152&lt;1.59,130,IF(M152&lt;1.72,145,IF(M152&lt;1.89,160,IF(M152&lt;2.09,175,190))))))))</f>
        <v>175</v>
      </c>
    </row>
    <row r="153" ht="11.25">
      <c r="A153" s="1" t="s">
        <v>224</v>
      </c>
    </row>
    <row r="154" spans="1:16" ht="11.25">
      <c r="A154" s="1" t="s">
        <v>1</v>
      </c>
      <c r="B154" s="2" t="s">
        <v>2</v>
      </c>
      <c r="C154" s="2" t="s">
        <v>3</v>
      </c>
      <c r="D154" s="2" t="s">
        <v>4</v>
      </c>
      <c r="E154" s="2" t="s">
        <v>5</v>
      </c>
      <c r="F154" s="2" t="s">
        <v>6</v>
      </c>
      <c r="G154" s="2" t="s">
        <v>7</v>
      </c>
      <c r="H154" s="2" t="s">
        <v>8</v>
      </c>
      <c r="I154" s="2" t="s">
        <v>9</v>
      </c>
      <c r="J154" s="2" t="s">
        <v>10</v>
      </c>
      <c r="K154" s="2" t="s">
        <v>11</v>
      </c>
      <c r="L154" s="2" t="s">
        <v>12</v>
      </c>
      <c r="M154" s="2" t="s">
        <v>13</v>
      </c>
      <c r="N154" s="2" t="s">
        <v>14</v>
      </c>
      <c r="O154" s="2" t="s">
        <v>15</v>
      </c>
      <c r="P154" s="2" t="s">
        <v>16</v>
      </c>
    </row>
    <row r="155" spans="1:16" ht="11.25">
      <c r="A155" s="1" t="s">
        <v>144</v>
      </c>
      <c r="B155" s="2">
        <v>4</v>
      </c>
      <c r="C155" s="2">
        <v>23</v>
      </c>
      <c r="D155" s="2">
        <v>69</v>
      </c>
      <c r="E155" s="2">
        <v>33.3</v>
      </c>
      <c r="F155" s="2">
        <v>31</v>
      </c>
      <c r="G155" s="2">
        <v>35</v>
      </c>
      <c r="H155" s="2">
        <v>88.6</v>
      </c>
      <c r="I155" s="2">
        <v>4</v>
      </c>
      <c r="J155" s="2">
        <v>26</v>
      </c>
      <c r="K155" s="2">
        <v>13</v>
      </c>
      <c r="L155" s="2">
        <v>12</v>
      </c>
      <c r="M155" s="2">
        <v>1.083</v>
      </c>
      <c r="N155" s="2">
        <v>4</v>
      </c>
      <c r="O155" s="2">
        <v>3</v>
      </c>
      <c r="P155" s="2">
        <v>81</v>
      </c>
    </row>
    <row r="156" spans="1:16" ht="11.25">
      <c r="A156" s="1" t="s">
        <v>145</v>
      </c>
      <c r="B156" s="2">
        <v>2</v>
      </c>
      <c r="C156" s="2">
        <v>17</v>
      </c>
      <c r="D156" s="2">
        <v>33</v>
      </c>
      <c r="E156" s="2">
        <v>51.5</v>
      </c>
      <c r="F156" s="2">
        <v>13</v>
      </c>
      <c r="G156" s="2">
        <v>17</v>
      </c>
      <c r="H156" s="2">
        <v>76.5</v>
      </c>
      <c r="I156" s="2">
        <v>0</v>
      </c>
      <c r="J156" s="2">
        <v>23</v>
      </c>
      <c r="K156" s="2">
        <v>12</v>
      </c>
      <c r="L156" s="2">
        <v>5</v>
      </c>
      <c r="M156" s="2">
        <v>2.4</v>
      </c>
      <c r="N156" s="2">
        <v>2</v>
      </c>
      <c r="O156" s="2">
        <v>5</v>
      </c>
      <c r="P156" s="2">
        <v>47</v>
      </c>
    </row>
    <row r="157" spans="1:16" ht="11.25">
      <c r="A157" s="1" t="s">
        <v>146</v>
      </c>
      <c r="B157" s="2">
        <v>4</v>
      </c>
      <c r="C157" s="2">
        <v>12</v>
      </c>
      <c r="D157" s="2">
        <v>28</v>
      </c>
      <c r="E157" s="2">
        <v>42.9</v>
      </c>
      <c r="F157" s="2">
        <v>2</v>
      </c>
      <c r="G157" s="2">
        <v>2</v>
      </c>
      <c r="H157" s="2">
        <v>100</v>
      </c>
      <c r="I157" s="2">
        <v>0</v>
      </c>
      <c r="J157" s="2">
        <v>23</v>
      </c>
      <c r="K157" s="2">
        <v>6</v>
      </c>
      <c r="L157" s="2">
        <v>7</v>
      </c>
      <c r="M157" s="2">
        <v>0.857</v>
      </c>
      <c r="N157" s="2">
        <v>10</v>
      </c>
      <c r="O157" s="2">
        <v>2</v>
      </c>
      <c r="P157" s="2">
        <v>26</v>
      </c>
    </row>
    <row r="158" spans="1:16" ht="11.25">
      <c r="A158" s="1" t="s">
        <v>147</v>
      </c>
      <c r="B158" s="2">
        <v>3</v>
      </c>
      <c r="C158" s="2">
        <v>20</v>
      </c>
      <c r="D158" s="2">
        <v>44</v>
      </c>
      <c r="E158" s="2">
        <v>45.5</v>
      </c>
      <c r="F158" s="2">
        <v>7</v>
      </c>
      <c r="G158" s="2">
        <v>12</v>
      </c>
      <c r="H158" s="2">
        <v>58.3</v>
      </c>
      <c r="I158" s="2">
        <v>1</v>
      </c>
      <c r="J158" s="2">
        <v>23</v>
      </c>
      <c r="K158" s="2">
        <v>4</v>
      </c>
      <c r="L158" s="2">
        <v>11</v>
      </c>
      <c r="M158" s="2">
        <v>0.364</v>
      </c>
      <c r="N158" s="2">
        <v>5</v>
      </c>
      <c r="O158" s="2">
        <v>1</v>
      </c>
      <c r="P158" s="2">
        <v>48</v>
      </c>
    </row>
    <row r="159" spans="1:16" ht="11.25">
      <c r="A159" s="1" t="s">
        <v>148</v>
      </c>
      <c r="B159" s="2">
        <v>2</v>
      </c>
      <c r="C159" s="2">
        <v>8</v>
      </c>
      <c r="D159" s="2">
        <v>17</v>
      </c>
      <c r="E159" s="2">
        <v>47.1</v>
      </c>
      <c r="F159" s="2">
        <v>12</v>
      </c>
      <c r="G159" s="2">
        <v>17</v>
      </c>
      <c r="H159" s="2">
        <v>70.6</v>
      </c>
      <c r="I159" s="2">
        <v>0</v>
      </c>
      <c r="J159" s="2">
        <v>17</v>
      </c>
      <c r="K159" s="2">
        <v>9</v>
      </c>
      <c r="L159" s="2">
        <v>2</v>
      </c>
      <c r="M159" s="2">
        <v>4.5</v>
      </c>
      <c r="N159" s="2">
        <v>4</v>
      </c>
      <c r="O159" s="2">
        <v>1</v>
      </c>
      <c r="P159" s="2">
        <v>28</v>
      </c>
    </row>
    <row r="160" spans="1:16" ht="11.25">
      <c r="A160" s="1" t="s">
        <v>149</v>
      </c>
      <c r="B160" s="2">
        <v>4</v>
      </c>
      <c r="C160" s="2">
        <v>13</v>
      </c>
      <c r="D160" s="2">
        <v>32</v>
      </c>
      <c r="E160" s="2">
        <v>40.6</v>
      </c>
      <c r="F160" s="2">
        <v>13</v>
      </c>
      <c r="G160" s="2">
        <v>16</v>
      </c>
      <c r="H160" s="2">
        <v>81.2</v>
      </c>
      <c r="I160" s="2">
        <v>0</v>
      </c>
      <c r="J160" s="2">
        <v>22</v>
      </c>
      <c r="K160" s="2">
        <v>6</v>
      </c>
      <c r="L160" s="2">
        <v>2</v>
      </c>
      <c r="M160" s="2">
        <v>3</v>
      </c>
      <c r="N160" s="2">
        <v>1</v>
      </c>
      <c r="O160" s="2">
        <v>3</v>
      </c>
      <c r="P160" s="2">
        <v>39</v>
      </c>
    </row>
    <row r="161" spans="1:16" ht="11.25">
      <c r="A161" s="1" t="s">
        <v>150</v>
      </c>
      <c r="B161" s="2">
        <v>4</v>
      </c>
      <c r="C161" s="2">
        <v>12</v>
      </c>
      <c r="D161" s="2">
        <v>34</v>
      </c>
      <c r="E161" s="2">
        <v>35.3</v>
      </c>
      <c r="F161" s="2">
        <v>10</v>
      </c>
      <c r="G161" s="2">
        <v>10</v>
      </c>
      <c r="H161" s="2">
        <v>100</v>
      </c>
      <c r="I161" s="2">
        <v>1</v>
      </c>
      <c r="J161" s="2">
        <v>16</v>
      </c>
      <c r="K161" s="2">
        <v>8</v>
      </c>
      <c r="L161" s="2">
        <v>5</v>
      </c>
      <c r="M161" s="2">
        <v>1.6</v>
      </c>
      <c r="N161" s="2">
        <v>1</v>
      </c>
      <c r="O161" s="2">
        <v>3</v>
      </c>
      <c r="P161" s="2">
        <v>35</v>
      </c>
    </row>
    <row r="162" spans="1:16" ht="11.25">
      <c r="A162" s="1" t="s">
        <v>151</v>
      </c>
      <c r="B162" s="2">
        <v>2</v>
      </c>
      <c r="C162" s="2">
        <v>11</v>
      </c>
      <c r="D162" s="2">
        <v>19</v>
      </c>
      <c r="E162" s="2">
        <v>57.9</v>
      </c>
      <c r="F162" s="2">
        <v>5</v>
      </c>
      <c r="G162" s="2">
        <v>6</v>
      </c>
      <c r="H162" s="2">
        <v>83.3</v>
      </c>
      <c r="I162" s="2">
        <v>4</v>
      </c>
      <c r="J162" s="2">
        <v>6</v>
      </c>
      <c r="K162" s="2">
        <v>6</v>
      </c>
      <c r="L162" s="2">
        <v>1</v>
      </c>
      <c r="M162" s="2">
        <v>6</v>
      </c>
      <c r="N162" s="2">
        <v>1</v>
      </c>
      <c r="O162" s="2">
        <v>0</v>
      </c>
      <c r="P162" s="2">
        <v>31</v>
      </c>
    </row>
    <row r="163" spans="1:16" ht="11.25">
      <c r="A163" s="1" t="s">
        <v>152</v>
      </c>
      <c r="B163" s="2">
        <v>4</v>
      </c>
      <c r="C163" s="2">
        <v>3</v>
      </c>
      <c r="D163" s="2">
        <v>13</v>
      </c>
      <c r="E163" s="2">
        <v>23.1</v>
      </c>
      <c r="F163" s="2">
        <v>6</v>
      </c>
      <c r="G163" s="2">
        <v>7</v>
      </c>
      <c r="H163" s="2">
        <v>85.7</v>
      </c>
      <c r="I163" s="2">
        <v>0</v>
      </c>
      <c r="J163" s="2">
        <v>1</v>
      </c>
      <c r="K163" s="2">
        <v>9</v>
      </c>
      <c r="L163" s="2">
        <v>2</v>
      </c>
      <c r="M163" s="2">
        <v>4.5</v>
      </c>
      <c r="N163" s="2">
        <v>0</v>
      </c>
      <c r="O163" s="2">
        <v>1</v>
      </c>
      <c r="P163" s="2">
        <v>12</v>
      </c>
    </row>
    <row r="164" spans="1:26" s="10" customFormat="1" ht="11.25">
      <c r="A164" s="4" t="s">
        <v>239</v>
      </c>
      <c r="B164" s="5">
        <f>SUM(B155:B163)</f>
        <v>29</v>
      </c>
      <c r="C164" s="5">
        <f>SUM(C155:C163)</f>
        <v>119</v>
      </c>
      <c r="D164" s="5">
        <f>SUM(D155:D163)</f>
        <v>289</v>
      </c>
      <c r="E164" s="6">
        <f>+C164/D164</f>
        <v>0.4117647058823529</v>
      </c>
      <c r="F164" s="5">
        <f>SUM(F155:F163)</f>
        <v>99</v>
      </c>
      <c r="G164" s="5">
        <f>SUM(G155:G163)</f>
        <v>122</v>
      </c>
      <c r="H164" s="6">
        <f>+F164/G164</f>
        <v>0.8114754098360656</v>
      </c>
      <c r="I164" s="5">
        <f>SUM(I155:I163)</f>
        <v>10</v>
      </c>
      <c r="J164" s="5">
        <f>SUM(J155:J163)</f>
        <v>157</v>
      </c>
      <c r="K164" s="5">
        <f>SUM(K155:K163)</f>
        <v>73</v>
      </c>
      <c r="L164" s="5">
        <f>SUM(L155:L163)</f>
        <v>47</v>
      </c>
      <c r="M164" s="6">
        <f>+K164/L164</f>
        <v>1.553191489361702</v>
      </c>
      <c r="N164" s="5">
        <f>SUM(N155:N163)</f>
        <v>28</v>
      </c>
      <c r="O164" s="5">
        <f>SUM(O155:O163)</f>
        <v>19</v>
      </c>
      <c r="P164" s="5">
        <f>SUM(P155:P163)</f>
        <v>347</v>
      </c>
      <c r="Q164" s="7">
        <f>SUM(R164:Z164)</f>
        <v>1513.5</v>
      </c>
      <c r="R164" s="8">
        <f>+P164</f>
        <v>347</v>
      </c>
      <c r="S164" s="8">
        <f>+J164*1.7</f>
        <v>266.9</v>
      </c>
      <c r="T164" s="8">
        <f>+K164*3</f>
        <v>219</v>
      </c>
      <c r="U164" s="8">
        <f>+I164*4</f>
        <v>40</v>
      </c>
      <c r="V164" s="8">
        <f>O164*4.4</f>
        <v>83.60000000000001</v>
      </c>
      <c r="W164" s="8">
        <f>+N164*6.5</f>
        <v>182</v>
      </c>
      <c r="X164" s="9">
        <f>IF(E164&lt;0.414,70,IF(E164&lt;0.427,85,IF(E164&lt;0.437,100,IF(E164&lt;0.444,115,IF(E164&lt;0.452,130,IF(E164&lt;0.46,145,IF(E164&lt;0.469,160,IF(E164&lt;0.481,175,190))))))))</f>
        <v>70</v>
      </c>
      <c r="Y164" s="9">
        <f>IF(H164&lt;0.687,70,IF(H164&lt;0.719,85,IF(H164&lt;0.74,100,IF(H164&lt;0.758,115,IF(H164&lt;0.776,130,IF(H164&lt;0.789,145,IF(H164&lt;0.804,160,IF(H164&lt;0.827,175,190))))))))</f>
        <v>175</v>
      </c>
      <c r="Z164" s="9">
        <f>IF(M164&lt;1.15,70,IF(M164&lt;1.29,85,IF(M164&lt;1.4,100,IF(M164&lt;1.5,115,IF(M164&lt;1.59,130,IF(M164&lt;1.72,145,IF(M164&lt;1.89,160,IF(M164&lt;2.09,175,190))))))))</f>
        <v>130</v>
      </c>
    </row>
    <row r="165" ht="11.25">
      <c r="A165" s="1" t="s">
        <v>225</v>
      </c>
    </row>
    <row r="166" spans="1:16" ht="11.25">
      <c r="A166" s="1" t="s">
        <v>1</v>
      </c>
      <c r="B166" s="2" t="s">
        <v>2</v>
      </c>
      <c r="C166" s="2" t="s">
        <v>3</v>
      </c>
      <c r="D166" s="2" t="s">
        <v>4</v>
      </c>
      <c r="E166" s="2" t="s">
        <v>5</v>
      </c>
      <c r="F166" s="2" t="s">
        <v>6</v>
      </c>
      <c r="G166" s="2" t="s">
        <v>7</v>
      </c>
      <c r="H166" s="2" t="s">
        <v>8</v>
      </c>
      <c r="I166" s="2" t="s">
        <v>9</v>
      </c>
      <c r="J166" s="2" t="s">
        <v>10</v>
      </c>
      <c r="K166" s="2" t="s">
        <v>11</v>
      </c>
      <c r="L166" s="2" t="s">
        <v>12</v>
      </c>
      <c r="M166" s="2" t="s">
        <v>13</v>
      </c>
      <c r="N166" s="2" t="s">
        <v>14</v>
      </c>
      <c r="O166" s="2" t="s">
        <v>15</v>
      </c>
      <c r="P166" s="2" t="s">
        <v>16</v>
      </c>
    </row>
    <row r="167" spans="1:16" ht="11.25">
      <c r="A167" s="1" t="s">
        <v>154</v>
      </c>
      <c r="B167" s="2">
        <v>4</v>
      </c>
      <c r="C167" s="2">
        <v>34</v>
      </c>
      <c r="D167" s="2">
        <v>76</v>
      </c>
      <c r="E167" s="2">
        <v>44.7</v>
      </c>
      <c r="F167" s="2">
        <v>11</v>
      </c>
      <c r="G167" s="2">
        <v>15</v>
      </c>
      <c r="H167" s="2">
        <v>73.3</v>
      </c>
      <c r="I167" s="2">
        <v>10</v>
      </c>
      <c r="J167" s="2">
        <v>10</v>
      </c>
      <c r="K167" s="2">
        <v>18</v>
      </c>
      <c r="L167" s="2">
        <v>8</v>
      </c>
      <c r="M167" s="2">
        <v>2.25</v>
      </c>
      <c r="N167" s="2">
        <v>0</v>
      </c>
      <c r="O167" s="2">
        <v>4</v>
      </c>
      <c r="P167" s="2">
        <v>89</v>
      </c>
    </row>
    <row r="168" spans="1:16" ht="11.25">
      <c r="A168" s="1" t="s">
        <v>155</v>
      </c>
      <c r="B168" s="2">
        <v>3</v>
      </c>
      <c r="C168" s="2">
        <v>19</v>
      </c>
      <c r="D168" s="2">
        <v>44</v>
      </c>
      <c r="E168" s="2">
        <v>43.2</v>
      </c>
      <c r="F168" s="2">
        <v>2</v>
      </c>
      <c r="G168" s="2">
        <v>3</v>
      </c>
      <c r="H168" s="2">
        <v>66.7</v>
      </c>
      <c r="I168" s="2">
        <v>13</v>
      </c>
      <c r="J168" s="2">
        <v>20</v>
      </c>
      <c r="K168" s="2">
        <v>9</v>
      </c>
      <c r="L168" s="2">
        <v>3</v>
      </c>
      <c r="M168" s="2">
        <v>3</v>
      </c>
      <c r="N168" s="2">
        <v>1</v>
      </c>
      <c r="O168" s="2">
        <v>6</v>
      </c>
      <c r="P168" s="2">
        <v>53</v>
      </c>
    </row>
    <row r="169" spans="1:16" ht="11.25">
      <c r="A169" s="1" t="s">
        <v>156</v>
      </c>
      <c r="B169" s="2">
        <v>2</v>
      </c>
      <c r="C169" s="2">
        <v>17</v>
      </c>
      <c r="D169" s="2">
        <v>35</v>
      </c>
      <c r="E169" s="2">
        <v>48.6</v>
      </c>
      <c r="F169" s="2">
        <v>5</v>
      </c>
      <c r="G169" s="2">
        <v>5</v>
      </c>
      <c r="H169" s="2">
        <v>100</v>
      </c>
      <c r="I169" s="2">
        <v>0</v>
      </c>
      <c r="J169" s="2">
        <v>18</v>
      </c>
      <c r="K169" s="2">
        <v>9</v>
      </c>
      <c r="L169" s="2">
        <v>11</v>
      </c>
      <c r="M169" s="2">
        <v>0.818</v>
      </c>
      <c r="N169" s="2">
        <v>5</v>
      </c>
      <c r="O169" s="2">
        <v>6</v>
      </c>
      <c r="P169" s="2">
        <v>39</v>
      </c>
    </row>
    <row r="170" spans="1:16" ht="11.25">
      <c r="A170" s="1" t="s">
        <v>157</v>
      </c>
      <c r="B170" s="2">
        <v>3</v>
      </c>
      <c r="C170" s="2">
        <v>11</v>
      </c>
      <c r="D170" s="2">
        <v>21</v>
      </c>
      <c r="E170" s="2">
        <v>52.4</v>
      </c>
      <c r="F170" s="2">
        <v>14</v>
      </c>
      <c r="G170" s="2">
        <v>23</v>
      </c>
      <c r="H170" s="2">
        <v>60.9</v>
      </c>
      <c r="I170" s="2">
        <v>0</v>
      </c>
      <c r="J170" s="2">
        <v>30</v>
      </c>
      <c r="K170" s="2">
        <v>3</v>
      </c>
      <c r="L170" s="2">
        <v>9</v>
      </c>
      <c r="M170" s="2">
        <v>0.333</v>
      </c>
      <c r="N170" s="2">
        <v>6</v>
      </c>
      <c r="O170" s="2">
        <v>2</v>
      </c>
      <c r="P170" s="2">
        <v>36</v>
      </c>
    </row>
    <row r="171" spans="1:16" ht="11.25">
      <c r="A171" s="1" t="s">
        <v>158</v>
      </c>
      <c r="B171" s="2">
        <v>4</v>
      </c>
      <c r="C171" s="2">
        <v>9</v>
      </c>
      <c r="D171" s="2">
        <v>30</v>
      </c>
      <c r="E171" s="2">
        <v>30</v>
      </c>
      <c r="F171" s="2">
        <v>7</v>
      </c>
      <c r="G171" s="2">
        <v>9</v>
      </c>
      <c r="H171" s="2">
        <v>77.8</v>
      </c>
      <c r="I171" s="2">
        <v>4</v>
      </c>
      <c r="J171" s="2">
        <v>18</v>
      </c>
      <c r="K171" s="2">
        <v>17</v>
      </c>
      <c r="L171" s="2">
        <v>9</v>
      </c>
      <c r="M171" s="2">
        <v>1.889</v>
      </c>
      <c r="N171" s="2">
        <v>0</v>
      </c>
      <c r="O171" s="2">
        <v>3</v>
      </c>
      <c r="P171" s="2">
        <v>29</v>
      </c>
    </row>
    <row r="172" spans="1:16" ht="11.25">
      <c r="A172" s="1" t="s">
        <v>159</v>
      </c>
      <c r="B172" s="2">
        <v>4</v>
      </c>
      <c r="C172" s="2">
        <v>11</v>
      </c>
      <c r="D172" s="2">
        <v>23</v>
      </c>
      <c r="E172" s="2">
        <v>47.8</v>
      </c>
      <c r="F172" s="2">
        <v>2</v>
      </c>
      <c r="G172" s="2">
        <v>2</v>
      </c>
      <c r="H172" s="2">
        <v>100</v>
      </c>
      <c r="I172" s="2">
        <v>0</v>
      </c>
      <c r="J172" s="2">
        <v>29</v>
      </c>
      <c r="K172" s="2">
        <v>5</v>
      </c>
      <c r="L172" s="2">
        <v>3</v>
      </c>
      <c r="M172" s="2">
        <v>1.667</v>
      </c>
      <c r="N172" s="2">
        <v>5</v>
      </c>
      <c r="O172" s="2">
        <v>2</v>
      </c>
      <c r="P172" s="2">
        <v>24</v>
      </c>
    </row>
    <row r="173" spans="1:16" ht="11.25">
      <c r="A173" s="1" t="s">
        <v>160</v>
      </c>
      <c r="B173" s="2">
        <v>2</v>
      </c>
      <c r="C173" s="2">
        <v>9</v>
      </c>
      <c r="D173" s="2">
        <v>24</v>
      </c>
      <c r="E173" s="2">
        <v>37.5</v>
      </c>
      <c r="F173" s="2">
        <v>2</v>
      </c>
      <c r="G173" s="2">
        <v>5</v>
      </c>
      <c r="H173" s="2">
        <v>40</v>
      </c>
      <c r="I173" s="2">
        <v>4</v>
      </c>
      <c r="J173" s="2">
        <v>15</v>
      </c>
      <c r="K173" s="2">
        <v>5</v>
      </c>
      <c r="L173" s="2">
        <v>5</v>
      </c>
      <c r="M173" s="2">
        <v>1</v>
      </c>
      <c r="N173" s="2">
        <v>2</v>
      </c>
      <c r="O173" s="2">
        <v>5</v>
      </c>
      <c r="P173" s="2">
        <v>24</v>
      </c>
    </row>
    <row r="174" spans="1:16" ht="11.25">
      <c r="A174" s="1" t="s">
        <v>161</v>
      </c>
      <c r="B174" s="2">
        <v>3</v>
      </c>
      <c r="C174" s="2">
        <v>16</v>
      </c>
      <c r="D174" s="2">
        <v>36</v>
      </c>
      <c r="E174" s="2">
        <v>44.4</v>
      </c>
      <c r="F174" s="2">
        <v>8</v>
      </c>
      <c r="G174" s="2">
        <v>9</v>
      </c>
      <c r="H174" s="2">
        <v>88.9</v>
      </c>
      <c r="I174" s="2">
        <v>7</v>
      </c>
      <c r="J174" s="2">
        <v>2</v>
      </c>
      <c r="K174" s="2">
        <v>3</v>
      </c>
      <c r="L174" s="2">
        <v>7</v>
      </c>
      <c r="M174" s="2">
        <v>0.429</v>
      </c>
      <c r="N174" s="2">
        <v>1</v>
      </c>
      <c r="O174" s="2">
        <v>4</v>
      </c>
      <c r="P174" s="2">
        <v>47</v>
      </c>
    </row>
    <row r="175" spans="1:16" ht="11.25">
      <c r="A175" s="1" t="s">
        <v>162</v>
      </c>
      <c r="B175" s="2">
        <v>2</v>
      </c>
      <c r="C175" s="2">
        <v>7</v>
      </c>
      <c r="D175" s="2">
        <v>15</v>
      </c>
      <c r="E175" s="2">
        <v>46.7</v>
      </c>
      <c r="F175" s="2">
        <v>1</v>
      </c>
      <c r="G175" s="2">
        <v>2</v>
      </c>
      <c r="H175" s="2">
        <v>50</v>
      </c>
      <c r="I175" s="2">
        <v>5</v>
      </c>
      <c r="J175" s="2">
        <v>0</v>
      </c>
      <c r="K175" s="2">
        <v>6</v>
      </c>
      <c r="L175" s="2">
        <v>3</v>
      </c>
      <c r="M175" s="2">
        <v>2</v>
      </c>
      <c r="N175" s="2">
        <v>1</v>
      </c>
      <c r="O175" s="2">
        <v>3</v>
      </c>
      <c r="P175" s="2">
        <v>20</v>
      </c>
    </row>
    <row r="176" spans="1:26" s="10" customFormat="1" ht="11.25">
      <c r="A176" s="4" t="s">
        <v>239</v>
      </c>
      <c r="B176" s="5">
        <f>SUM(B167:B175)</f>
        <v>27</v>
      </c>
      <c r="C176" s="5">
        <f>SUM(C167:C175)</f>
        <v>133</v>
      </c>
      <c r="D176" s="5">
        <f>SUM(D167:D175)</f>
        <v>304</v>
      </c>
      <c r="E176" s="6">
        <f>+C176/D176</f>
        <v>0.4375</v>
      </c>
      <c r="F176" s="5">
        <f>SUM(F167:F175)</f>
        <v>52</v>
      </c>
      <c r="G176" s="5">
        <f>SUM(G167:G175)</f>
        <v>73</v>
      </c>
      <c r="H176" s="6">
        <f>+F176/G176</f>
        <v>0.7123287671232876</v>
      </c>
      <c r="I176" s="5">
        <f>SUM(I167:I175)</f>
        <v>43</v>
      </c>
      <c r="J176" s="5">
        <f>SUM(J167:J175)</f>
        <v>142</v>
      </c>
      <c r="K176" s="5">
        <f>SUM(K167:K175)</f>
        <v>75</v>
      </c>
      <c r="L176" s="5">
        <f>SUM(L167:L175)</f>
        <v>58</v>
      </c>
      <c r="M176" s="6">
        <f>+K176/L176</f>
        <v>1.293103448275862</v>
      </c>
      <c r="N176" s="5">
        <f>SUM(N167:N175)</f>
        <v>21</v>
      </c>
      <c r="O176" s="5">
        <f>SUM(O167:O175)</f>
        <v>35</v>
      </c>
      <c r="P176" s="5">
        <f>SUM(P167:P175)</f>
        <v>361</v>
      </c>
      <c r="Q176" s="7">
        <f>SUM(R176:Z176)</f>
        <v>1589.9</v>
      </c>
      <c r="R176" s="8">
        <f>+P176</f>
        <v>361</v>
      </c>
      <c r="S176" s="8">
        <f>+J176*1.7</f>
        <v>241.4</v>
      </c>
      <c r="T176" s="8">
        <f>+K176*3</f>
        <v>225</v>
      </c>
      <c r="U176" s="8">
        <f>+I176*4</f>
        <v>172</v>
      </c>
      <c r="V176" s="8">
        <f>O176*4.4</f>
        <v>154</v>
      </c>
      <c r="W176" s="8">
        <f>+N176*6.5</f>
        <v>136.5</v>
      </c>
      <c r="X176" s="9">
        <f>IF(E176&lt;0.414,70,IF(E176&lt;0.427,85,IF(E176&lt;0.437,100,IF(E176&lt;0.444,115,IF(E176&lt;0.452,130,IF(E176&lt;0.46,145,IF(E176&lt;0.469,160,IF(E176&lt;0.481,175,190))))))))</f>
        <v>115</v>
      </c>
      <c r="Y176" s="9">
        <f>IF(H176&lt;0.687,70,IF(H176&lt;0.719,85,IF(H176&lt;0.74,100,IF(H176&lt;0.758,115,IF(H176&lt;0.776,130,IF(H176&lt;0.789,145,IF(H176&lt;0.804,160,IF(H176&lt;0.827,175,190))))))))</f>
        <v>85</v>
      </c>
      <c r="Z176" s="9">
        <f>IF(M176&lt;1.15,70,IF(M176&lt;1.29,85,IF(M176&lt;1.4,100,IF(M176&lt;1.5,115,IF(M176&lt;1.59,130,IF(M176&lt;1.72,145,IF(M176&lt;1.89,160,IF(M176&lt;2.09,175,190))))))))</f>
        <v>100</v>
      </c>
    </row>
    <row r="177" ht="11.25">
      <c r="A177" s="1" t="s">
        <v>226</v>
      </c>
    </row>
    <row r="178" spans="1:16" ht="11.25">
      <c r="A178" s="1" t="s">
        <v>1</v>
      </c>
      <c r="B178" s="2" t="s">
        <v>2</v>
      </c>
      <c r="C178" s="2" t="s">
        <v>3</v>
      </c>
      <c r="D178" s="2" t="s">
        <v>4</v>
      </c>
      <c r="E178" s="2" t="s">
        <v>5</v>
      </c>
      <c r="F178" s="2" t="s">
        <v>6</v>
      </c>
      <c r="G178" s="2" t="s">
        <v>7</v>
      </c>
      <c r="H178" s="2" t="s">
        <v>8</v>
      </c>
      <c r="I178" s="2" t="s">
        <v>9</v>
      </c>
      <c r="J178" s="2" t="s">
        <v>10</v>
      </c>
      <c r="K178" s="2" t="s">
        <v>11</v>
      </c>
      <c r="L178" s="2" t="s">
        <v>12</v>
      </c>
      <c r="M178" s="2" t="s">
        <v>13</v>
      </c>
      <c r="N178" s="2" t="s">
        <v>14</v>
      </c>
      <c r="O178" s="2" t="s">
        <v>15</v>
      </c>
      <c r="P178" s="2" t="s">
        <v>16</v>
      </c>
    </row>
    <row r="179" spans="1:16" ht="11.25">
      <c r="A179" s="1" t="s">
        <v>164</v>
      </c>
      <c r="B179" s="2">
        <v>3</v>
      </c>
      <c r="C179" s="2">
        <v>33</v>
      </c>
      <c r="D179" s="2">
        <v>53</v>
      </c>
      <c r="E179" s="2">
        <v>62.3</v>
      </c>
      <c r="F179" s="2">
        <v>18</v>
      </c>
      <c r="G179" s="2">
        <v>30</v>
      </c>
      <c r="H179" s="2">
        <v>60</v>
      </c>
      <c r="I179" s="2">
        <v>0</v>
      </c>
      <c r="J179" s="2">
        <v>16</v>
      </c>
      <c r="K179" s="2">
        <v>28</v>
      </c>
      <c r="L179" s="2">
        <v>12</v>
      </c>
      <c r="M179" s="2">
        <v>2.333</v>
      </c>
      <c r="N179" s="2">
        <v>3</v>
      </c>
      <c r="O179" s="2">
        <v>4</v>
      </c>
      <c r="P179" s="2">
        <v>84</v>
      </c>
    </row>
    <row r="180" spans="1:16" ht="11.25">
      <c r="A180" s="1" t="s">
        <v>165</v>
      </c>
      <c r="B180" s="2">
        <v>3</v>
      </c>
      <c r="C180" s="2">
        <v>15</v>
      </c>
      <c r="D180" s="2">
        <v>37</v>
      </c>
      <c r="E180" s="2">
        <v>40.5</v>
      </c>
      <c r="F180" s="2">
        <v>5</v>
      </c>
      <c r="G180" s="2">
        <v>6</v>
      </c>
      <c r="H180" s="2">
        <v>83.3</v>
      </c>
      <c r="I180" s="2">
        <v>5</v>
      </c>
      <c r="J180" s="2">
        <v>9</v>
      </c>
      <c r="K180" s="2">
        <v>18</v>
      </c>
      <c r="L180" s="2">
        <v>7</v>
      </c>
      <c r="M180" s="2">
        <v>2.571</v>
      </c>
      <c r="N180" s="2">
        <v>0</v>
      </c>
      <c r="O180" s="2">
        <v>5</v>
      </c>
      <c r="P180" s="2">
        <v>40</v>
      </c>
    </row>
    <row r="181" spans="1:16" ht="11.25">
      <c r="A181" s="1" t="s">
        <v>166</v>
      </c>
      <c r="B181" s="2">
        <v>2</v>
      </c>
      <c r="C181" s="2">
        <v>19</v>
      </c>
      <c r="D181" s="2">
        <v>35</v>
      </c>
      <c r="E181" s="2">
        <v>54.3</v>
      </c>
      <c r="F181" s="2">
        <v>13</v>
      </c>
      <c r="G181" s="2">
        <v>18</v>
      </c>
      <c r="H181" s="2">
        <v>72.2</v>
      </c>
      <c r="I181" s="2">
        <v>2</v>
      </c>
      <c r="J181" s="2">
        <v>15</v>
      </c>
      <c r="K181" s="2">
        <v>5</v>
      </c>
      <c r="L181" s="2">
        <v>6</v>
      </c>
      <c r="M181" s="2">
        <v>0.833</v>
      </c>
      <c r="N181" s="2">
        <v>1</v>
      </c>
      <c r="O181" s="2">
        <v>2</v>
      </c>
      <c r="P181" s="2">
        <v>53</v>
      </c>
    </row>
    <row r="182" spans="1:16" ht="11.25">
      <c r="A182" s="1" t="s">
        <v>167</v>
      </c>
      <c r="B182" s="2">
        <v>3</v>
      </c>
      <c r="C182" s="2">
        <v>7</v>
      </c>
      <c r="D182" s="2">
        <v>20</v>
      </c>
      <c r="E182" s="2">
        <v>35</v>
      </c>
      <c r="F182" s="2">
        <v>12</v>
      </c>
      <c r="G182" s="2">
        <v>12</v>
      </c>
      <c r="H182" s="2">
        <v>100</v>
      </c>
      <c r="I182" s="2">
        <v>1</v>
      </c>
      <c r="J182" s="2">
        <v>5</v>
      </c>
      <c r="K182" s="2">
        <v>13</v>
      </c>
      <c r="L182" s="2">
        <v>2</v>
      </c>
      <c r="M182" s="2">
        <v>6.5</v>
      </c>
      <c r="N182" s="2">
        <v>0</v>
      </c>
      <c r="O182" s="2">
        <v>2</v>
      </c>
      <c r="P182" s="2">
        <v>27</v>
      </c>
    </row>
    <row r="183" spans="1:16" ht="11.25">
      <c r="A183" s="1" t="s">
        <v>168</v>
      </c>
      <c r="B183" s="2">
        <v>2</v>
      </c>
      <c r="C183" s="2">
        <v>7</v>
      </c>
      <c r="D183" s="2">
        <v>13</v>
      </c>
      <c r="E183" s="2">
        <v>53.8</v>
      </c>
      <c r="F183" s="2">
        <v>0</v>
      </c>
      <c r="G183" s="2">
        <v>1</v>
      </c>
      <c r="H183" s="2">
        <v>0</v>
      </c>
      <c r="I183" s="2">
        <v>0</v>
      </c>
      <c r="J183" s="2">
        <v>5</v>
      </c>
      <c r="K183" s="2">
        <v>3</v>
      </c>
      <c r="L183" s="2">
        <v>1</v>
      </c>
      <c r="M183" s="2">
        <v>3</v>
      </c>
      <c r="N183" s="2">
        <v>6</v>
      </c>
      <c r="O183" s="2">
        <v>2</v>
      </c>
      <c r="P183" s="2">
        <v>14</v>
      </c>
    </row>
    <row r="184" spans="1:16" ht="11.25">
      <c r="A184" s="1" t="s">
        <v>169</v>
      </c>
      <c r="B184" s="2">
        <v>2</v>
      </c>
      <c r="C184" s="2">
        <v>9</v>
      </c>
      <c r="D184" s="2">
        <v>18</v>
      </c>
      <c r="E184" s="2">
        <v>50</v>
      </c>
      <c r="F184" s="2">
        <v>0</v>
      </c>
      <c r="G184" s="2">
        <v>0</v>
      </c>
      <c r="H184" s="2">
        <v>0</v>
      </c>
      <c r="I184" s="2">
        <v>5</v>
      </c>
      <c r="J184" s="2">
        <v>15</v>
      </c>
      <c r="K184" s="2">
        <v>1</v>
      </c>
      <c r="L184" s="2">
        <v>1</v>
      </c>
      <c r="M184" s="2">
        <v>1</v>
      </c>
      <c r="N184" s="2">
        <v>0</v>
      </c>
      <c r="O184" s="2">
        <v>1</v>
      </c>
      <c r="P184" s="2">
        <v>23</v>
      </c>
    </row>
    <row r="185" spans="1:16" ht="11.25">
      <c r="A185" s="1" t="s">
        <v>170</v>
      </c>
      <c r="B185" s="2">
        <v>3</v>
      </c>
      <c r="C185" s="2">
        <v>11</v>
      </c>
      <c r="D185" s="2">
        <v>26</v>
      </c>
      <c r="E185" s="2">
        <v>42.3</v>
      </c>
      <c r="F185" s="2">
        <v>3</v>
      </c>
      <c r="G185" s="2">
        <v>4</v>
      </c>
      <c r="H185" s="2">
        <v>75</v>
      </c>
      <c r="I185" s="2">
        <v>2</v>
      </c>
      <c r="J185" s="2">
        <v>6</v>
      </c>
      <c r="K185" s="2">
        <v>3</v>
      </c>
      <c r="L185" s="2">
        <v>5</v>
      </c>
      <c r="M185" s="2">
        <v>0.6</v>
      </c>
      <c r="N185" s="2">
        <v>2</v>
      </c>
      <c r="O185" s="2">
        <v>1</v>
      </c>
      <c r="P185" s="2">
        <v>27</v>
      </c>
    </row>
    <row r="186" spans="1:16" ht="11.25">
      <c r="A186" s="1" t="s">
        <v>171</v>
      </c>
      <c r="B186" s="2">
        <v>1</v>
      </c>
      <c r="C186" s="2">
        <v>3</v>
      </c>
      <c r="D186" s="2">
        <v>8</v>
      </c>
      <c r="E186" s="2">
        <v>37.5</v>
      </c>
      <c r="F186" s="2">
        <v>2</v>
      </c>
      <c r="G186" s="2">
        <v>3</v>
      </c>
      <c r="H186" s="2">
        <v>66.7</v>
      </c>
      <c r="I186" s="2">
        <v>1</v>
      </c>
      <c r="J186" s="2">
        <v>1</v>
      </c>
      <c r="K186" s="2">
        <v>3</v>
      </c>
      <c r="L186" s="2">
        <v>0</v>
      </c>
      <c r="M186" s="2">
        <v>0</v>
      </c>
      <c r="N186" s="2">
        <v>0</v>
      </c>
      <c r="O186" s="2">
        <v>0</v>
      </c>
      <c r="P186" s="2">
        <v>9</v>
      </c>
    </row>
    <row r="187" spans="1:16" ht="11.25">
      <c r="A187" s="1" t="s">
        <v>172</v>
      </c>
      <c r="B187" s="2">
        <v>2</v>
      </c>
      <c r="C187" s="2">
        <v>0</v>
      </c>
      <c r="D187" s="2">
        <v>2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1</v>
      </c>
      <c r="L187" s="2">
        <v>1</v>
      </c>
      <c r="M187" s="2">
        <v>1</v>
      </c>
      <c r="N187" s="2">
        <v>0</v>
      </c>
      <c r="O187" s="2">
        <v>0</v>
      </c>
      <c r="P187" s="2">
        <v>0</v>
      </c>
    </row>
    <row r="188" spans="1:26" s="10" customFormat="1" ht="11.25">
      <c r="A188" s="4" t="s">
        <v>239</v>
      </c>
      <c r="B188" s="5">
        <f>SUM(B179:B187)</f>
        <v>21</v>
      </c>
      <c r="C188" s="5">
        <f>SUM(C179:C187)</f>
        <v>104</v>
      </c>
      <c r="D188" s="5">
        <f>SUM(D179:D187)</f>
        <v>212</v>
      </c>
      <c r="E188" s="6">
        <f>+C188/D188</f>
        <v>0.49056603773584906</v>
      </c>
      <c r="F188" s="5">
        <f>SUM(F179:F187)</f>
        <v>53</v>
      </c>
      <c r="G188" s="5">
        <f>SUM(G179:G187)</f>
        <v>74</v>
      </c>
      <c r="H188" s="6">
        <f>+F188/G188</f>
        <v>0.7162162162162162</v>
      </c>
      <c r="I188" s="5">
        <f>SUM(I179:I187)</f>
        <v>16</v>
      </c>
      <c r="J188" s="5">
        <f>SUM(J179:J187)</f>
        <v>72</v>
      </c>
      <c r="K188" s="5">
        <f>SUM(K179:K187)</f>
        <v>75</v>
      </c>
      <c r="L188" s="5">
        <f>SUM(L179:L187)</f>
        <v>35</v>
      </c>
      <c r="M188" s="6">
        <f>+K188/L188</f>
        <v>2.142857142857143</v>
      </c>
      <c r="N188" s="5">
        <f>SUM(N179:N187)</f>
        <v>12</v>
      </c>
      <c r="O188" s="5">
        <f>SUM(O179:O187)</f>
        <v>17</v>
      </c>
      <c r="P188" s="5">
        <f>SUM(P179:P187)</f>
        <v>277</v>
      </c>
      <c r="Q188" s="7">
        <f>SUM(R188:Z188)</f>
        <v>1306.2</v>
      </c>
      <c r="R188" s="8">
        <f>+P188</f>
        <v>277</v>
      </c>
      <c r="S188" s="8">
        <f>+J188*1.7</f>
        <v>122.39999999999999</v>
      </c>
      <c r="T188" s="8">
        <f>+K188*3</f>
        <v>225</v>
      </c>
      <c r="U188" s="8">
        <f>+I188*4</f>
        <v>64</v>
      </c>
      <c r="V188" s="8">
        <f>O188*4.4</f>
        <v>74.80000000000001</v>
      </c>
      <c r="W188" s="8">
        <f>+N188*6.5</f>
        <v>78</v>
      </c>
      <c r="X188" s="9">
        <f>IF(E188&lt;0.414,70,IF(E188&lt;0.427,85,IF(E188&lt;0.437,100,IF(E188&lt;0.444,115,IF(E188&lt;0.452,130,IF(E188&lt;0.46,145,IF(E188&lt;0.469,160,IF(E188&lt;0.481,175,190))))))))</f>
        <v>190</v>
      </c>
      <c r="Y188" s="9">
        <f>IF(H188&lt;0.687,70,IF(H188&lt;0.719,85,IF(H188&lt;0.74,100,IF(H188&lt;0.758,115,IF(H188&lt;0.776,130,IF(H188&lt;0.789,145,IF(H188&lt;0.804,160,IF(H188&lt;0.827,175,190))))))))</f>
        <v>85</v>
      </c>
      <c r="Z188" s="9">
        <f>IF(M188&lt;1.15,70,IF(M188&lt;1.29,85,IF(M188&lt;1.4,100,IF(M188&lt;1.5,115,IF(M188&lt;1.59,130,IF(M188&lt;1.72,145,IF(M188&lt;1.89,160,IF(M188&lt;2.09,175,190))))))))</f>
        <v>190</v>
      </c>
    </row>
    <row r="189" ht="11.25">
      <c r="A189" s="1" t="s">
        <v>227</v>
      </c>
    </row>
    <row r="190" spans="1:16" ht="11.25">
      <c r="A190" s="1" t="s">
        <v>1</v>
      </c>
      <c r="B190" s="2" t="s">
        <v>2</v>
      </c>
      <c r="C190" s="2" t="s">
        <v>3</v>
      </c>
      <c r="D190" s="2" t="s">
        <v>4</v>
      </c>
      <c r="E190" s="2" t="s">
        <v>5</v>
      </c>
      <c r="F190" s="2" t="s">
        <v>6</v>
      </c>
      <c r="G190" s="2" t="s">
        <v>7</v>
      </c>
      <c r="H190" s="2" t="s">
        <v>8</v>
      </c>
      <c r="I190" s="2" t="s">
        <v>9</v>
      </c>
      <c r="J190" s="2" t="s">
        <v>10</v>
      </c>
      <c r="K190" s="2" t="s">
        <v>11</v>
      </c>
      <c r="L190" s="2" t="s">
        <v>12</v>
      </c>
      <c r="M190" s="2" t="s">
        <v>13</v>
      </c>
      <c r="N190" s="2" t="s">
        <v>14</v>
      </c>
      <c r="O190" s="2" t="s">
        <v>15</v>
      </c>
      <c r="P190" s="2" t="s">
        <v>16</v>
      </c>
    </row>
    <row r="191" spans="1:16" ht="11.25">
      <c r="A191" s="1" t="s">
        <v>174</v>
      </c>
      <c r="B191" s="2">
        <v>4</v>
      </c>
      <c r="C191" s="2">
        <v>24</v>
      </c>
      <c r="D191" s="2">
        <v>58</v>
      </c>
      <c r="E191" s="2">
        <v>41.4</v>
      </c>
      <c r="F191" s="2">
        <v>12</v>
      </c>
      <c r="G191" s="2">
        <v>16</v>
      </c>
      <c r="H191" s="2">
        <v>75</v>
      </c>
      <c r="I191" s="2">
        <v>5</v>
      </c>
      <c r="J191" s="2">
        <v>38</v>
      </c>
      <c r="K191" s="2">
        <v>10</v>
      </c>
      <c r="L191" s="2">
        <v>6</v>
      </c>
      <c r="M191" s="2">
        <v>1.667</v>
      </c>
      <c r="N191" s="2">
        <v>8</v>
      </c>
      <c r="O191" s="2">
        <v>6</v>
      </c>
      <c r="P191" s="2">
        <v>65</v>
      </c>
    </row>
    <row r="192" spans="1:16" ht="11.25">
      <c r="A192" s="1" t="s">
        <v>175</v>
      </c>
      <c r="B192" s="2">
        <v>4</v>
      </c>
      <c r="C192" s="2">
        <v>37</v>
      </c>
      <c r="D192" s="2">
        <v>73</v>
      </c>
      <c r="E192" s="2">
        <v>50.7</v>
      </c>
      <c r="F192" s="2">
        <v>13</v>
      </c>
      <c r="G192" s="2">
        <v>16</v>
      </c>
      <c r="H192" s="2">
        <v>81.2</v>
      </c>
      <c r="I192" s="2">
        <v>9</v>
      </c>
      <c r="J192" s="2">
        <v>9</v>
      </c>
      <c r="K192" s="2">
        <v>8</v>
      </c>
      <c r="L192" s="2">
        <v>5</v>
      </c>
      <c r="M192" s="2">
        <v>1.6</v>
      </c>
      <c r="N192" s="2">
        <v>0</v>
      </c>
      <c r="O192" s="2">
        <v>7</v>
      </c>
      <c r="P192" s="2">
        <v>96</v>
      </c>
    </row>
    <row r="193" spans="1:16" ht="11.25">
      <c r="A193" s="1" t="s">
        <v>176</v>
      </c>
      <c r="B193" s="2">
        <v>4</v>
      </c>
      <c r="C193" s="2">
        <v>20</v>
      </c>
      <c r="D193" s="2">
        <v>39</v>
      </c>
      <c r="E193" s="2">
        <v>51.3</v>
      </c>
      <c r="F193" s="2">
        <v>1</v>
      </c>
      <c r="G193" s="2">
        <v>4</v>
      </c>
      <c r="H193" s="2">
        <v>25</v>
      </c>
      <c r="I193" s="2">
        <v>2</v>
      </c>
      <c r="J193" s="2">
        <v>15</v>
      </c>
      <c r="K193" s="2">
        <v>5</v>
      </c>
      <c r="L193" s="2">
        <v>12</v>
      </c>
      <c r="M193" s="2">
        <v>0.417</v>
      </c>
      <c r="N193" s="2">
        <v>6</v>
      </c>
      <c r="O193" s="2">
        <v>10</v>
      </c>
      <c r="P193" s="2">
        <v>43</v>
      </c>
    </row>
    <row r="194" spans="1:16" ht="11.25">
      <c r="A194" s="1" t="s">
        <v>177</v>
      </c>
      <c r="B194" s="2">
        <v>3</v>
      </c>
      <c r="C194" s="2">
        <v>13</v>
      </c>
      <c r="D194" s="2">
        <v>38</v>
      </c>
      <c r="E194" s="2">
        <v>34.2</v>
      </c>
      <c r="F194" s="2">
        <v>9</v>
      </c>
      <c r="G194" s="2">
        <v>14</v>
      </c>
      <c r="H194" s="2">
        <v>64.3</v>
      </c>
      <c r="I194" s="2">
        <v>0</v>
      </c>
      <c r="J194" s="2">
        <v>17</v>
      </c>
      <c r="K194" s="2">
        <v>29</v>
      </c>
      <c r="L194" s="2">
        <v>9</v>
      </c>
      <c r="M194" s="2">
        <v>3.222</v>
      </c>
      <c r="N194" s="2">
        <v>1</v>
      </c>
      <c r="O194" s="2">
        <v>3</v>
      </c>
      <c r="P194" s="2">
        <v>35</v>
      </c>
    </row>
    <row r="195" spans="1:16" ht="11.25">
      <c r="A195" s="1" t="s">
        <v>178</v>
      </c>
      <c r="B195" s="2">
        <v>3</v>
      </c>
      <c r="C195" s="2">
        <v>14</v>
      </c>
      <c r="D195" s="2">
        <v>21</v>
      </c>
      <c r="E195" s="2">
        <v>66.7</v>
      </c>
      <c r="F195" s="2">
        <v>6</v>
      </c>
      <c r="G195" s="2">
        <v>8</v>
      </c>
      <c r="H195" s="2">
        <v>75</v>
      </c>
      <c r="I195" s="2">
        <v>6</v>
      </c>
      <c r="J195" s="2">
        <v>5</v>
      </c>
      <c r="K195" s="2">
        <v>17</v>
      </c>
      <c r="L195" s="2">
        <v>14</v>
      </c>
      <c r="M195" s="2">
        <v>1.214</v>
      </c>
      <c r="N195" s="2">
        <v>0</v>
      </c>
      <c r="O195" s="2">
        <v>2</v>
      </c>
      <c r="P195" s="2">
        <v>40</v>
      </c>
    </row>
    <row r="196" spans="1:16" ht="11.25">
      <c r="A196" s="1" t="s">
        <v>179</v>
      </c>
      <c r="B196" s="2">
        <v>4</v>
      </c>
      <c r="C196" s="2">
        <v>15</v>
      </c>
      <c r="D196" s="2">
        <v>31</v>
      </c>
      <c r="E196" s="2">
        <v>48.4</v>
      </c>
      <c r="F196" s="2">
        <v>20</v>
      </c>
      <c r="G196" s="2">
        <v>26</v>
      </c>
      <c r="H196" s="2">
        <v>76.9</v>
      </c>
      <c r="I196" s="2">
        <v>0</v>
      </c>
      <c r="J196" s="2">
        <v>21</v>
      </c>
      <c r="K196" s="2">
        <v>7</v>
      </c>
      <c r="L196" s="2">
        <v>8</v>
      </c>
      <c r="M196" s="2">
        <v>0.875</v>
      </c>
      <c r="N196" s="2">
        <v>3</v>
      </c>
      <c r="O196" s="2">
        <v>0</v>
      </c>
      <c r="P196" s="2">
        <v>50</v>
      </c>
    </row>
    <row r="197" spans="1:16" ht="11.25">
      <c r="A197" s="1" t="s">
        <v>180</v>
      </c>
      <c r="B197" s="2">
        <v>3</v>
      </c>
      <c r="C197" s="2">
        <v>5</v>
      </c>
      <c r="D197" s="2">
        <v>17</v>
      </c>
      <c r="E197" s="2">
        <v>29.4</v>
      </c>
      <c r="F197" s="2">
        <v>8</v>
      </c>
      <c r="G197" s="2">
        <v>13</v>
      </c>
      <c r="H197" s="2">
        <v>61.5</v>
      </c>
      <c r="I197" s="2">
        <v>2</v>
      </c>
      <c r="J197" s="2">
        <v>14</v>
      </c>
      <c r="K197" s="2">
        <v>9</v>
      </c>
      <c r="L197" s="2">
        <v>4</v>
      </c>
      <c r="M197" s="2">
        <v>2.25</v>
      </c>
      <c r="N197" s="2">
        <v>1</v>
      </c>
      <c r="O197" s="2">
        <v>2</v>
      </c>
      <c r="P197" s="2">
        <v>20</v>
      </c>
    </row>
    <row r="198" spans="1:16" ht="11.25">
      <c r="A198" s="1" t="s">
        <v>181</v>
      </c>
      <c r="B198" s="2">
        <v>4</v>
      </c>
      <c r="C198" s="2">
        <v>9</v>
      </c>
      <c r="D198" s="2">
        <v>25</v>
      </c>
      <c r="E198" s="2">
        <v>36</v>
      </c>
      <c r="F198" s="2">
        <v>9</v>
      </c>
      <c r="G198" s="2">
        <v>12</v>
      </c>
      <c r="H198" s="2">
        <v>75</v>
      </c>
      <c r="I198" s="2">
        <v>0</v>
      </c>
      <c r="J198" s="2">
        <v>25</v>
      </c>
      <c r="K198" s="2">
        <v>2</v>
      </c>
      <c r="L198" s="2">
        <v>10</v>
      </c>
      <c r="M198" s="2">
        <v>0.2</v>
      </c>
      <c r="N198" s="2">
        <v>2</v>
      </c>
      <c r="O198" s="2">
        <v>1</v>
      </c>
      <c r="P198" s="2">
        <v>27</v>
      </c>
    </row>
    <row r="199" spans="1:26" s="10" customFormat="1" ht="11.25">
      <c r="A199" s="4" t="s">
        <v>240</v>
      </c>
      <c r="B199" s="5">
        <f>SUM(B191:B198)</f>
        <v>29</v>
      </c>
      <c r="C199" s="5">
        <f>SUM(C191:C198)</f>
        <v>137</v>
      </c>
      <c r="D199" s="5">
        <f>SUM(D191:D198)</f>
        <v>302</v>
      </c>
      <c r="E199" s="6">
        <f>+C199/D199</f>
        <v>0.45364238410596025</v>
      </c>
      <c r="F199" s="5">
        <f>SUM(F191:F198)</f>
        <v>78</v>
      </c>
      <c r="G199" s="5">
        <f>SUM(G191:G198)</f>
        <v>109</v>
      </c>
      <c r="H199" s="6">
        <f>+F199/G199</f>
        <v>0.7155963302752294</v>
      </c>
      <c r="I199" s="5">
        <f>SUM(I191:I198)</f>
        <v>24</v>
      </c>
      <c r="J199" s="5">
        <f>SUM(J191:J198)</f>
        <v>144</v>
      </c>
      <c r="K199" s="5">
        <f>SUM(K191:K198)</f>
        <v>87</v>
      </c>
      <c r="L199" s="5">
        <f>SUM(L191:L198)</f>
        <v>68</v>
      </c>
      <c r="M199" s="6">
        <f>+K199/L199</f>
        <v>1.2794117647058822</v>
      </c>
      <c r="N199" s="5">
        <f>SUM(N191:N198)</f>
        <v>21</v>
      </c>
      <c r="O199" s="5">
        <f>SUM(O191:O198)</f>
        <v>31</v>
      </c>
      <c r="P199" s="5">
        <f>SUM(P191:P198)</f>
        <v>376</v>
      </c>
      <c r="Q199" s="7">
        <f>SUM(R199:Z199)</f>
        <v>1565.7</v>
      </c>
      <c r="R199" s="8">
        <f>+P199</f>
        <v>376</v>
      </c>
      <c r="S199" s="8">
        <f>+J199*1.7</f>
        <v>244.79999999999998</v>
      </c>
      <c r="T199" s="8">
        <f>+K199*3</f>
        <v>261</v>
      </c>
      <c r="U199" s="8">
        <f>+I199*4</f>
        <v>96</v>
      </c>
      <c r="V199" s="8">
        <f>O199*4.4</f>
        <v>136.4</v>
      </c>
      <c r="W199" s="8">
        <f>+N199*6.5</f>
        <v>136.5</v>
      </c>
      <c r="X199" s="9">
        <f>IF(E199&lt;0.414,70,IF(E199&lt;0.427,85,IF(E199&lt;0.437,100,IF(E199&lt;0.444,115,IF(E199&lt;0.452,130,IF(E199&lt;0.46,145,IF(E199&lt;0.469,160,IF(E199&lt;0.481,175,190))))))))</f>
        <v>145</v>
      </c>
      <c r="Y199" s="9">
        <f>IF(H199&lt;0.687,70,IF(H199&lt;0.719,85,IF(H199&lt;0.74,100,IF(H199&lt;0.758,115,IF(H199&lt;0.776,130,IF(H199&lt;0.789,145,IF(H199&lt;0.804,160,IF(H199&lt;0.827,175,190))))))))</f>
        <v>85</v>
      </c>
      <c r="Z199" s="9">
        <f>IF(M199&lt;1.15,70,IF(M199&lt;1.29,85,IF(M199&lt;1.4,100,IF(M199&lt;1.5,115,IF(M199&lt;1.59,130,IF(M199&lt;1.72,145,IF(M199&lt;1.89,160,IF(M199&lt;2.09,175,190))))))))</f>
        <v>85</v>
      </c>
    </row>
    <row r="200" ht="11.25">
      <c r="A200" s="1" t="s">
        <v>228</v>
      </c>
    </row>
    <row r="201" spans="1:16" ht="11.25">
      <c r="A201" s="1" t="s">
        <v>1</v>
      </c>
      <c r="B201" s="2" t="s">
        <v>2</v>
      </c>
      <c r="C201" s="2" t="s">
        <v>3</v>
      </c>
      <c r="D201" s="2" t="s">
        <v>4</v>
      </c>
      <c r="E201" s="2" t="s">
        <v>5</v>
      </c>
      <c r="F201" s="2" t="s">
        <v>6</v>
      </c>
      <c r="G201" s="2" t="s">
        <v>7</v>
      </c>
      <c r="H201" s="2" t="s">
        <v>8</v>
      </c>
      <c r="I201" s="2" t="s">
        <v>9</v>
      </c>
      <c r="J201" s="2" t="s">
        <v>10</v>
      </c>
      <c r="K201" s="2" t="s">
        <v>11</v>
      </c>
      <c r="L201" s="2" t="s">
        <v>12</v>
      </c>
      <c r="M201" s="2" t="s">
        <v>13</v>
      </c>
      <c r="N201" s="2" t="s">
        <v>14</v>
      </c>
      <c r="O201" s="2" t="s">
        <v>15</v>
      </c>
      <c r="P201" s="2" t="s">
        <v>16</v>
      </c>
    </row>
    <row r="202" spans="1:16" ht="11.25">
      <c r="A202" s="1" t="s">
        <v>183</v>
      </c>
      <c r="B202" s="2">
        <v>3</v>
      </c>
      <c r="C202" s="2">
        <v>25</v>
      </c>
      <c r="D202" s="2">
        <v>45</v>
      </c>
      <c r="E202" s="2">
        <v>55.6</v>
      </c>
      <c r="F202" s="2">
        <v>7</v>
      </c>
      <c r="G202" s="2">
        <v>8</v>
      </c>
      <c r="H202" s="2">
        <v>87.5</v>
      </c>
      <c r="I202" s="2">
        <v>0</v>
      </c>
      <c r="J202" s="2">
        <v>29</v>
      </c>
      <c r="K202" s="2">
        <v>6</v>
      </c>
      <c r="L202" s="2">
        <v>10</v>
      </c>
      <c r="M202" s="2">
        <v>0.6</v>
      </c>
      <c r="N202" s="2">
        <v>1</v>
      </c>
      <c r="O202" s="2">
        <v>6</v>
      </c>
      <c r="P202" s="2">
        <v>57</v>
      </c>
    </row>
    <row r="203" spans="1:16" ht="11.25">
      <c r="A203" s="1" t="s">
        <v>184</v>
      </c>
      <c r="B203" s="2">
        <v>4</v>
      </c>
      <c r="C203" s="2">
        <v>17</v>
      </c>
      <c r="D203" s="2">
        <v>29</v>
      </c>
      <c r="E203" s="2">
        <v>58.6</v>
      </c>
      <c r="F203" s="2">
        <v>13</v>
      </c>
      <c r="G203" s="2">
        <v>18</v>
      </c>
      <c r="H203" s="2">
        <v>72.2</v>
      </c>
      <c r="I203" s="2">
        <v>0</v>
      </c>
      <c r="J203" s="2">
        <v>20</v>
      </c>
      <c r="K203" s="2">
        <v>5</v>
      </c>
      <c r="L203" s="2">
        <v>7</v>
      </c>
      <c r="M203" s="2">
        <v>0.714</v>
      </c>
      <c r="N203" s="2">
        <v>6</v>
      </c>
      <c r="O203" s="2">
        <v>5</v>
      </c>
      <c r="P203" s="2">
        <v>47</v>
      </c>
    </row>
    <row r="204" spans="1:16" ht="11.25">
      <c r="A204" s="1" t="s">
        <v>185</v>
      </c>
      <c r="B204" s="2">
        <v>3</v>
      </c>
      <c r="C204" s="2">
        <v>13</v>
      </c>
      <c r="D204" s="2">
        <v>31</v>
      </c>
      <c r="E204" s="2">
        <v>41.9</v>
      </c>
      <c r="F204" s="2">
        <v>9</v>
      </c>
      <c r="G204" s="2">
        <v>9</v>
      </c>
      <c r="H204" s="2">
        <v>100</v>
      </c>
      <c r="I204" s="2">
        <v>3</v>
      </c>
      <c r="J204" s="2">
        <v>9</v>
      </c>
      <c r="K204" s="2">
        <v>23</v>
      </c>
      <c r="L204" s="2">
        <v>9</v>
      </c>
      <c r="M204" s="2">
        <v>2.556</v>
      </c>
      <c r="N204" s="2">
        <v>0</v>
      </c>
      <c r="O204" s="2">
        <v>3</v>
      </c>
      <c r="P204" s="2">
        <v>38</v>
      </c>
    </row>
    <row r="205" spans="1:16" ht="11.25">
      <c r="A205" s="1" t="s">
        <v>186</v>
      </c>
      <c r="B205" s="2">
        <v>3</v>
      </c>
      <c r="C205" s="2">
        <v>26</v>
      </c>
      <c r="D205" s="2">
        <v>48</v>
      </c>
      <c r="E205" s="2">
        <v>54.2</v>
      </c>
      <c r="F205" s="2">
        <v>16</v>
      </c>
      <c r="G205" s="2">
        <v>23</v>
      </c>
      <c r="H205" s="2">
        <v>69.6</v>
      </c>
      <c r="I205" s="2">
        <v>0</v>
      </c>
      <c r="J205" s="2">
        <v>17</v>
      </c>
      <c r="K205" s="2">
        <v>2</v>
      </c>
      <c r="L205" s="2">
        <v>5</v>
      </c>
      <c r="M205" s="2">
        <v>0.4</v>
      </c>
      <c r="N205" s="2">
        <v>2</v>
      </c>
      <c r="O205" s="2">
        <v>2</v>
      </c>
      <c r="P205" s="2">
        <v>68</v>
      </c>
    </row>
    <row r="206" spans="1:16" ht="11.25">
      <c r="A206" s="1" t="s">
        <v>187</v>
      </c>
      <c r="B206" s="2">
        <v>3</v>
      </c>
      <c r="C206" s="2">
        <v>17</v>
      </c>
      <c r="D206" s="2">
        <v>32</v>
      </c>
      <c r="E206" s="2">
        <v>53.1</v>
      </c>
      <c r="F206" s="2">
        <v>0</v>
      </c>
      <c r="G206" s="2">
        <v>0</v>
      </c>
      <c r="H206" s="2">
        <v>0</v>
      </c>
      <c r="I206" s="2">
        <v>0</v>
      </c>
      <c r="J206" s="2">
        <v>25</v>
      </c>
      <c r="K206" s="2">
        <v>3</v>
      </c>
      <c r="L206" s="2">
        <v>3</v>
      </c>
      <c r="M206" s="2">
        <v>1</v>
      </c>
      <c r="N206" s="2">
        <v>2</v>
      </c>
      <c r="O206" s="2">
        <v>2</v>
      </c>
      <c r="P206" s="2">
        <v>34</v>
      </c>
    </row>
    <row r="207" spans="1:16" ht="11.25">
      <c r="A207" s="1" t="s">
        <v>188</v>
      </c>
      <c r="B207" s="2">
        <v>2</v>
      </c>
      <c r="C207" s="2">
        <v>8</v>
      </c>
      <c r="D207" s="2">
        <v>24</v>
      </c>
      <c r="E207" s="2">
        <v>33.3</v>
      </c>
      <c r="F207" s="2">
        <v>6</v>
      </c>
      <c r="G207" s="2">
        <v>6</v>
      </c>
      <c r="H207" s="2">
        <v>100</v>
      </c>
      <c r="I207" s="2">
        <v>2</v>
      </c>
      <c r="J207" s="2">
        <v>2</v>
      </c>
      <c r="K207" s="2">
        <v>16</v>
      </c>
      <c r="L207" s="2">
        <v>3</v>
      </c>
      <c r="M207" s="2">
        <v>5.333</v>
      </c>
      <c r="N207" s="2">
        <v>0</v>
      </c>
      <c r="O207" s="2">
        <v>1</v>
      </c>
      <c r="P207" s="2">
        <v>24</v>
      </c>
    </row>
    <row r="208" spans="1:16" ht="11.25">
      <c r="A208" s="1" t="s">
        <v>189</v>
      </c>
      <c r="B208" s="2">
        <v>3</v>
      </c>
      <c r="C208" s="2">
        <v>12</v>
      </c>
      <c r="D208" s="2">
        <v>23</v>
      </c>
      <c r="E208" s="2">
        <v>52.2</v>
      </c>
      <c r="F208" s="2">
        <v>9</v>
      </c>
      <c r="G208" s="2">
        <v>15</v>
      </c>
      <c r="H208" s="2">
        <v>60</v>
      </c>
      <c r="I208" s="2">
        <v>0</v>
      </c>
      <c r="J208" s="2">
        <v>10</v>
      </c>
      <c r="K208" s="2">
        <v>3</v>
      </c>
      <c r="L208" s="2">
        <v>5</v>
      </c>
      <c r="M208" s="2">
        <v>0.6</v>
      </c>
      <c r="N208" s="2">
        <v>1</v>
      </c>
      <c r="O208" s="2">
        <v>3</v>
      </c>
      <c r="P208" s="2">
        <v>33</v>
      </c>
    </row>
    <row r="209" spans="1:16" ht="11.25">
      <c r="A209" s="1" t="s">
        <v>190</v>
      </c>
      <c r="B209" s="2">
        <v>2</v>
      </c>
      <c r="C209" s="2">
        <v>15</v>
      </c>
      <c r="D209" s="2">
        <v>27</v>
      </c>
      <c r="E209" s="2">
        <v>55.6</v>
      </c>
      <c r="F209" s="2">
        <v>3</v>
      </c>
      <c r="G209" s="2">
        <v>5</v>
      </c>
      <c r="H209" s="2">
        <v>60</v>
      </c>
      <c r="I209" s="2">
        <v>2</v>
      </c>
      <c r="J209" s="2">
        <v>3</v>
      </c>
      <c r="K209" s="2">
        <v>3</v>
      </c>
      <c r="L209" s="2">
        <v>7</v>
      </c>
      <c r="M209" s="2">
        <v>0.429</v>
      </c>
      <c r="N209" s="2">
        <v>1</v>
      </c>
      <c r="O209" s="2">
        <v>0</v>
      </c>
      <c r="P209" s="2">
        <v>35</v>
      </c>
    </row>
    <row r="210" spans="1:16" ht="11.25">
      <c r="A210" s="1" t="s">
        <v>191</v>
      </c>
      <c r="B210" s="2">
        <v>3</v>
      </c>
      <c r="C210" s="2">
        <v>7</v>
      </c>
      <c r="D210" s="2">
        <v>15</v>
      </c>
      <c r="E210" s="2">
        <v>46.7</v>
      </c>
      <c r="F210" s="2">
        <v>6</v>
      </c>
      <c r="G210" s="2">
        <v>11</v>
      </c>
      <c r="H210" s="2">
        <v>54.5</v>
      </c>
      <c r="I210" s="2">
        <v>0</v>
      </c>
      <c r="J210" s="2">
        <v>14</v>
      </c>
      <c r="K210" s="2">
        <v>1</v>
      </c>
      <c r="L210" s="2">
        <v>2</v>
      </c>
      <c r="M210" s="2">
        <v>0.5</v>
      </c>
      <c r="N210" s="2">
        <v>0</v>
      </c>
      <c r="O210" s="2">
        <v>0</v>
      </c>
      <c r="P210" s="2">
        <v>20</v>
      </c>
    </row>
    <row r="211" spans="1:26" s="10" customFormat="1" ht="11.25">
      <c r="A211" s="4" t="s">
        <v>239</v>
      </c>
      <c r="B211" s="5">
        <f>SUM(B202:B210)</f>
        <v>26</v>
      </c>
      <c r="C211" s="5">
        <f>SUM(C202:C210)</f>
        <v>140</v>
      </c>
      <c r="D211" s="5">
        <f>SUM(D202:D210)</f>
        <v>274</v>
      </c>
      <c r="E211" s="6">
        <f>+C211/D211</f>
        <v>0.5109489051094891</v>
      </c>
      <c r="F211" s="5">
        <f>SUM(F202:F210)</f>
        <v>69</v>
      </c>
      <c r="G211" s="5">
        <f>SUM(G202:G210)</f>
        <v>95</v>
      </c>
      <c r="H211" s="6">
        <f>+F211/G211</f>
        <v>0.7263157894736842</v>
      </c>
      <c r="I211" s="5">
        <f>SUM(I202:I210)</f>
        <v>7</v>
      </c>
      <c r="J211" s="5">
        <f>SUM(J202:J210)</f>
        <v>129</v>
      </c>
      <c r="K211" s="5">
        <f>SUM(K202:K210)</f>
        <v>62</v>
      </c>
      <c r="L211" s="5">
        <f>SUM(L202:L210)</f>
        <v>51</v>
      </c>
      <c r="M211" s="6">
        <f>+K211/L211</f>
        <v>1.2156862745098038</v>
      </c>
      <c r="N211" s="5">
        <f>SUM(N202:N210)</f>
        <v>13</v>
      </c>
      <c r="O211" s="5">
        <f>SUM(O202:O210)</f>
        <v>22</v>
      </c>
      <c r="P211" s="5">
        <f>SUM(P202:P210)</f>
        <v>356</v>
      </c>
      <c r="Q211" s="7">
        <f>SUM(R211:Z211)</f>
        <v>1345.6</v>
      </c>
      <c r="R211" s="8">
        <f>+P211</f>
        <v>356</v>
      </c>
      <c r="S211" s="8">
        <f>+J211*1.7</f>
        <v>219.29999999999998</v>
      </c>
      <c r="T211" s="8">
        <f>+K211*3</f>
        <v>186</v>
      </c>
      <c r="U211" s="8">
        <f>+I211*4</f>
        <v>28</v>
      </c>
      <c r="V211" s="8">
        <f>O211*4.4</f>
        <v>96.80000000000001</v>
      </c>
      <c r="W211" s="8">
        <f>+N211*6.5</f>
        <v>84.5</v>
      </c>
      <c r="X211" s="9">
        <f>IF(E211&lt;0.414,70,IF(E211&lt;0.427,85,IF(E211&lt;0.437,100,IF(E211&lt;0.444,115,IF(E211&lt;0.452,130,IF(E211&lt;0.46,145,IF(E211&lt;0.469,160,IF(E211&lt;0.481,175,190))))))))</f>
        <v>190</v>
      </c>
      <c r="Y211" s="9">
        <f>IF(H211&lt;0.687,70,IF(H211&lt;0.719,85,IF(H211&lt;0.74,100,IF(H211&lt;0.758,115,IF(H211&lt;0.776,130,IF(H211&lt;0.789,145,IF(H211&lt;0.804,160,IF(H211&lt;0.827,175,190))))))))</f>
        <v>100</v>
      </c>
      <c r="Z211" s="9">
        <f>IF(M211&lt;1.15,70,IF(M211&lt;1.29,85,IF(M211&lt;1.4,100,IF(M211&lt;1.5,115,IF(M211&lt;1.59,130,IF(M211&lt;1.72,145,IF(M211&lt;1.89,160,IF(M211&lt;2.09,175,190))))))))</f>
        <v>85</v>
      </c>
    </row>
    <row r="212" ht="11.25">
      <c r="A212" s="1" t="s">
        <v>229</v>
      </c>
    </row>
    <row r="213" spans="1:16" ht="11.25">
      <c r="A213" s="1" t="s">
        <v>1</v>
      </c>
      <c r="B213" s="2" t="s">
        <v>2</v>
      </c>
      <c r="C213" s="2" t="s">
        <v>3</v>
      </c>
      <c r="D213" s="2" t="s">
        <v>4</v>
      </c>
      <c r="E213" s="2" t="s">
        <v>5</v>
      </c>
      <c r="F213" s="2" t="s">
        <v>6</v>
      </c>
      <c r="G213" s="2" t="s">
        <v>7</v>
      </c>
      <c r="H213" s="2" t="s">
        <v>8</v>
      </c>
      <c r="I213" s="2" t="s">
        <v>9</v>
      </c>
      <c r="J213" s="2" t="s">
        <v>10</v>
      </c>
      <c r="K213" s="2" t="s">
        <v>11</v>
      </c>
      <c r="L213" s="2" t="s">
        <v>12</v>
      </c>
      <c r="M213" s="2" t="s">
        <v>13</v>
      </c>
      <c r="N213" s="2" t="s">
        <v>14</v>
      </c>
      <c r="O213" s="2" t="s">
        <v>15</v>
      </c>
      <c r="P213" s="2" t="s">
        <v>16</v>
      </c>
    </row>
    <row r="214" spans="1:16" ht="11.25">
      <c r="A214" s="1" t="s">
        <v>193</v>
      </c>
      <c r="B214" s="2">
        <v>4</v>
      </c>
      <c r="C214" s="2">
        <v>9</v>
      </c>
      <c r="D214" s="2">
        <v>24</v>
      </c>
      <c r="E214" s="2">
        <v>37.5</v>
      </c>
      <c r="F214" s="2">
        <v>6</v>
      </c>
      <c r="G214" s="2">
        <v>6</v>
      </c>
      <c r="H214" s="2">
        <v>100</v>
      </c>
      <c r="I214" s="2">
        <v>3</v>
      </c>
      <c r="J214" s="2">
        <v>8</v>
      </c>
      <c r="K214" s="2">
        <v>20</v>
      </c>
      <c r="L214" s="2">
        <v>0</v>
      </c>
      <c r="M214" s="2">
        <v>0</v>
      </c>
      <c r="N214" s="2">
        <v>1</v>
      </c>
      <c r="O214" s="2">
        <v>2</v>
      </c>
      <c r="P214" s="2">
        <v>27</v>
      </c>
    </row>
    <row r="215" spans="1:16" ht="11.25">
      <c r="A215" s="1" t="s">
        <v>194</v>
      </c>
      <c r="B215" s="2">
        <v>2</v>
      </c>
      <c r="C215" s="2">
        <v>7</v>
      </c>
      <c r="D215" s="2">
        <v>16</v>
      </c>
      <c r="E215" s="2">
        <v>43.8</v>
      </c>
      <c r="F215" s="2">
        <v>1</v>
      </c>
      <c r="G215" s="2">
        <v>1</v>
      </c>
      <c r="H215" s="2">
        <v>100</v>
      </c>
      <c r="I215" s="2">
        <v>3</v>
      </c>
      <c r="J215" s="2">
        <v>4</v>
      </c>
      <c r="K215" s="2">
        <v>24</v>
      </c>
      <c r="L215" s="2">
        <v>2</v>
      </c>
      <c r="M215" s="2">
        <v>12</v>
      </c>
      <c r="N215" s="2">
        <v>0</v>
      </c>
      <c r="O215" s="2">
        <v>4</v>
      </c>
      <c r="P215" s="2">
        <v>18</v>
      </c>
    </row>
    <row r="216" spans="1:16" ht="11.25">
      <c r="A216" s="1" t="s">
        <v>195</v>
      </c>
      <c r="B216" s="2">
        <v>2</v>
      </c>
      <c r="C216" s="2">
        <v>8</v>
      </c>
      <c r="D216" s="2">
        <v>19</v>
      </c>
      <c r="E216" s="2">
        <v>42.1</v>
      </c>
      <c r="F216" s="2">
        <v>7</v>
      </c>
      <c r="G216" s="2">
        <v>10</v>
      </c>
      <c r="H216" s="2">
        <v>70</v>
      </c>
      <c r="I216" s="2">
        <v>0</v>
      </c>
      <c r="J216" s="2">
        <v>16</v>
      </c>
      <c r="K216" s="2">
        <v>7</v>
      </c>
      <c r="L216" s="2">
        <v>4</v>
      </c>
      <c r="M216" s="2">
        <v>1.75</v>
      </c>
      <c r="N216" s="2">
        <v>5</v>
      </c>
      <c r="O216" s="2">
        <v>3</v>
      </c>
      <c r="P216" s="2">
        <v>23</v>
      </c>
    </row>
    <row r="217" spans="1:16" ht="11.25">
      <c r="A217" s="1" t="s">
        <v>196</v>
      </c>
      <c r="B217" s="2">
        <v>3</v>
      </c>
      <c r="C217" s="2">
        <v>8</v>
      </c>
      <c r="D217" s="2">
        <v>25</v>
      </c>
      <c r="E217" s="2">
        <v>32</v>
      </c>
      <c r="F217" s="2">
        <v>5</v>
      </c>
      <c r="G217" s="2">
        <v>5</v>
      </c>
      <c r="H217" s="2">
        <v>100</v>
      </c>
      <c r="I217" s="2">
        <v>2</v>
      </c>
      <c r="J217" s="2">
        <v>6</v>
      </c>
      <c r="K217" s="2">
        <v>15</v>
      </c>
      <c r="L217" s="2">
        <v>4</v>
      </c>
      <c r="M217" s="2">
        <v>3.75</v>
      </c>
      <c r="N217" s="2">
        <v>0</v>
      </c>
      <c r="O217" s="2">
        <v>2</v>
      </c>
      <c r="P217" s="2">
        <v>23</v>
      </c>
    </row>
    <row r="218" spans="1:16" ht="11.25">
      <c r="A218" s="1" t="s">
        <v>197</v>
      </c>
      <c r="B218" s="2">
        <v>2</v>
      </c>
      <c r="C218" s="2">
        <v>14</v>
      </c>
      <c r="D218" s="2">
        <v>23</v>
      </c>
      <c r="E218" s="2">
        <v>60.9</v>
      </c>
      <c r="F218" s="2">
        <v>5</v>
      </c>
      <c r="G218" s="2">
        <v>6</v>
      </c>
      <c r="H218" s="2">
        <v>83.3</v>
      </c>
      <c r="I218" s="2">
        <v>1</v>
      </c>
      <c r="J218" s="2">
        <v>16</v>
      </c>
      <c r="K218" s="2">
        <v>4</v>
      </c>
      <c r="L218" s="2">
        <v>1</v>
      </c>
      <c r="M218" s="2">
        <v>4</v>
      </c>
      <c r="N218" s="2">
        <v>1</v>
      </c>
      <c r="O218" s="2">
        <v>2</v>
      </c>
      <c r="P218" s="2">
        <v>34</v>
      </c>
    </row>
    <row r="219" spans="1:16" ht="11.25">
      <c r="A219" s="1" t="s">
        <v>198</v>
      </c>
      <c r="B219" s="2">
        <v>4</v>
      </c>
      <c r="C219" s="2">
        <v>11</v>
      </c>
      <c r="D219" s="2">
        <v>33</v>
      </c>
      <c r="E219" s="2">
        <v>33.3</v>
      </c>
      <c r="F219" s="2">
        <v>2</v>
      </c>
      <c r="G219" s="2">
        <v>2</v>
      </c>
      <c r="H219" s="2">
        <v>100</v>
      </c>
      <c r="I219" s="2">
        <v>3</v>
      </c>
      <c r="J219" s="2">
        <v>9</v>
      </c>
      <c r="K219" s="2">
        <v>7</v>
      </c>
      <c r="L219" s="2">
        <v>0</v>
      </c>
      <c r="M219" s="2">
        <v>0</v>
      </c>
      <c r="N219" s="2">
        <v>1</v>
      </c>
      <c r="O219" s="2">
        <v>2</v>
      </c>
      <c r="P219" s="2">
        <v>27</v>
      </c>
    </row>
    <row r="220" spans="1:16" ht="11.25">
      <c r="A220" s="1" t="s">
        <v>199</v>
      </c>
      <c r="B220" s="2">
        <v>2</v>
      </c>
      <c r="C220" s="2">
        <v>14</v>
      </c>
      <c r="D220" s="2">
        <v>30</v>
      </c>
      <c r="E220" s="2">
        <v>46.7</v>
      </c>
      <c r="F220" s="2">
        <v>2</v>
      </c>
      <c r="G220" s="2">
        <v>3</v>
      </c>
      <c r="H220" s="2">
        <v>66.7</v>
      </c>
      <c r="I220" s="2">
        <v>3</v>
      </c>
      <c r="J220" s="2">
        <v>7</v>
      </c>
      <c r="K220" s="2">
        <v>6</v>
      </c>
      <c r="L220" s="2">
        <v>4</v>
      </c>
      <c r="M220" s="2">
        <v>1.5</v>
      </c>
      <c r="N220" s="2">
        <v>1</v>
      </c>
      <c r="O220" s="2">
        <v>2</v>
      </c>
      <c r="P220" s="2">
        <v>33</v>
      </c>
    </row>
    <row r="221" spans="1:16" ht="11.25">
      <c r="A221" s="1" t="s">
        <v>200</v>
      </c>
      <c r="B221" s="2">
        <v>1</v>
      </c>
      <c r="C221" s="2">
        <v>1</v>
      </c>
      <c r="D221" s="2">
        <v>1</v>
      </c>
      <c r="E221" s="2">
        <v>100</v>
      </c>
      <c r="F221" s="2">
        <v>0</v>
      </c>
      <c r="G221" s="2">
        <v>0</v>
      </c>
      <c r="H221" s="2">
        <v>0</v>
      </c>
      <c r="I221" s="2">
        <v>0</v>
      </c>
      <c r="J221" s="2">
        <v>1</v>
      </c>
      <c r="K221" s="2">
        <v>0</v>
      </c>
      <c r="L221" s="2">
        <v>1</v>
      </c>
      <c r="M221" s="2">
        <v>0</v>
      </c>
      <c r="N221" s="2">
        <v>0</v>
      </c>
      <c r="O221" s="2">
        <v>0</v>
      </c>
      <c r="P221" s="2">
        <v>2</v>
      </c>
    </row>
    <row r="222" spans="1:16" ht="11.25">
      <c r="A222" s="1" t="s">
        <v>201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</row>
    <row r="223" spans="1:26" s="10" customFormat="1" ht="11.25">
      <c r="A223" s="4" t="s">
        <v>239</v>
      </c>
      <c r="B223" s="5">
        <f>SUM(B214:B222)</f>
        <v>20</v>
      </c>
      <c r="C223" s="5">
        <f>SUM(C214:C222)</f>
        <v>72</v>
      </c>
      <c r="D223" s="5">
        <f>SUM(D214:D222)</f>
        <v>171</v>
      </c>
      <c r="E223" s="6">
        <f>+C223/D223</f>
        <v>0.42105263157894735</v>
      </c>
      <c r="F223" s="5">
        <f>SUM(F214:F222)</f>
        <v>28</v>
      </c>
      <c r="G223" s="5">
        <f>SUM(G214:G222)</f>
        <v>33</v>
      </c>
      <c r="H223" s="6">
        <f>+F223/G223</f>
        <v>0.8484848484848485</v>
      </c>
      <c r="I223" s="5">
        <f>SUM(I214:I222)</f>
        <v>15</v>
      </c>
      <c r="J223" s="5">
        <f>SUM(J214:J222)</f>
        <v>67</v>
      </c>
      <c r="K223" s="5">
        <f>SUM(K214:K222)</f>
        <v>83</v>
      </c>
      <c r="L223" s="5">
        <f>SUM(L214:L222)</f>
        <v>16</v>
      </c>
      <c r="M223" s="6">
        <f>+K223/L223</f>
        <v>5.1875</v>
      </c>
      <c r="N223" s="5">
        <f>SUM(N214:N222)</f>
        <v>9</v>
      </c>
      <c r="O223" s="5">
        <f>SUM(O214:O222)</f>
        <v>17</v>
      </c>
      <c r="P223" s="5">
        <f>SUM(P214:P222)</f>
        <v>187</v>
      </c>
      <c r="Q223" s="7">
        <f>SUM(R223:Z223)</f>
        <v>1208.2</v>
      </c>
      <c r="R223" s="8">
        <f>+P223</f>
        <v>187</v>
      </c>
      <c r="S223" s="8">
        <f>+J223*1.7</f>
        <v>113.89999999999999</v>
      </c>
      <c r="T223" s="8">
        <f>+K223*3</f>
        <v>249</v>
      </c>
      <c r="U223" s="8">
        <f>+I223*4</f>
        <v>60</v>
      </c>
      <c r="V223" s="8">
        <f>O223*4.4</f>
        <v>74.80000000000001</v>
      </c>
      <c r="W223" s="8">
        <f>+N223*6.5</f>
        <v>58.5</v>
      </c>
      <c r="X223" s="9">
        <f>IF(E223&lt;0.414,70,IF(E223&lt;0.427,85,IF(E223&lt;0.437,100,IF(E223&lt;0.444,115,IF(E223&lt;0.452,130,IF(E223&lt;0.46,145,IF(E223&lt;0.469,160,IF(E223&lt;0.481,175,190))))))))</f>
        <v>85</v>
      </c>
      <c r="Y223" s="9">
        <f>IF(H223&lt;0.687,70,IF(H223&lt;0.719,85,IF(H223&lt;0.74,100,IF(H223&lt;0.758,115,IF(H223&lt;0.776,130,IF(H223&lt;0.789,145,IF(H223&lt;0.804,160,IF(H223&lt;0.827,175,190))))))))</f>
        <v>190</v>
      </c>
      <c r="Z223" s="9">
        <f>IF(M223&lt;1.15,70,IF(M223&lt;1.29,85,IF(M223&lt;1.4,100,IF(M223&lt;1.5,115,IF(M223&lt;1.59,130,IF(M223&lt;1.72,145,IF(M223&lt;1.89,160,IF(M223&lt;2.09,175,190))))))))</f>
        <v>190</v>
      </c>
    </row>
    <row r="224" ht="11.25">
      <c r="A224" s="1" t="s">
        <v>230</v>
      </c>
    </row>
    <row r="225" spans="1:16" ht="11.25">
      <c r="A225" s="1" t="s">
        <v>1</v>
      </c>
      <c r="B225" s="2" t="s">
        <v>2</v>
      </c>
      <c r="C225" s="2" t="s">
        <v>3</v>
      </c>
      <c r="D225" s="2" t="s">
        <v>4</v>
      </c>
      <c r="E225" s="2" t="s">
        <v>5</v>
      </c>
      <c r="F225" s="2" t="s">
        <v>6</v>
      </c>
      <c r="G225" s="2" t="s">
        <v>7</v>
      </c>
      <c r="H225" s="2" t="s">
        <v>8</v>
      </c>
      <c r="I225" s="2" t="s">
        <v>9</v>
      </c>
      <c r="J225" s="2" t="s">
        <v>10</v>
      </c>
      <c r="K225" s="2" t="s">
        <v>11</v>
      </c>
      <c r="L225" s="2" t="s">
        <v>12</v>
      </c>
      <c r="M225" s="2" t="s">
        <v>13</v>
      </c>
      <c r="N225" s="2" t="s">
        <v>14</v>
      </c>
      <c r="O225" s="2" t="s">
        <v>15</v>
      </c>
      <c r="P225" s="2" t="s">
        <v>16</v>
      </c>
    </row>
    <row r="226" spans="1:16" ht="11.25">
      <c r="A226" s="1" t="s">
        <v>203</v>
      </c>
      <c r="B226" s="2">
        <v>4</v>
      </c>
      <c r="C226" s="2">
        <v>20</v>
      </c>
      <c r="D226" s="2">
        <v>48</v>
      </c>
      <c r="E226" s="2">
        <v>41.7</v>
      </c>
      <c r="F226" s="2">
        <v>16</v>
      </c>
      <c r="G226" s="2">
        <v>16</v>
      </c>
      <c r="H226" s="2">
        <v>100</v>
      </c>
      <c r="I226" s="2">
        <v>9</v>
      </c>
      <c r="J226" s="2">
        <v>13</v>
      </c>
      <c r="K226" s="2">
        <v>29</v>
      </c>
      <c r="L226" s="2">
        <v>13</v>
      </c>
      <c r="M226" s="2">
        <v>2.231</v>
      </c>
      <c r="N226" s="2">
        <v>1</v>
      </c>
      <c r="O226" s="2">
        <v>7</v>
      </c>
      <c r="P226" s="2">
        <v>65</v>
      </c>
    </row>
    <row r="227" spans="1:16" ht="11.25">
      <c r="A227" s="1" t="s">
        <v>204</v>
      </c>
      <c r="B227" s="2">
        <v>4</v>
      </c>
      <c r="C227" s="2">
        <v>30</v>
      </c>
      <c r="D227" s="2">
        <v>54</v>
      </c>
      <c r="E227" s="2">
        <v>55.6</v>
      </c>
      <c r="F227" s="2">
        <v>18</v>
      </c>
      <c r="G227" s="2">
        <v>25</v>
      </c>
      <c r="H227" s="2">
        <v>72</v>
      </c>
      <c r="I227" s="2">
        <v>0</v>
      </c>
      <c r="J227" s="2">
        <v>37</v>
      </c>
      <c r="K227" s="2">
        <v>18</v>
      </c>
      <c r="L227" s="2">
        <v>15</v>
      </c>
      <c r="M227" s="2">
        <v>1.2</v>
      </c>
      <c r="N227" s="2">
        <v>1</v>
      </c>
      <c r="O227" s="2">
        <v>3</v>
      </c>
      <c r="P227" s="2">
        <v>78</v>
      </c>
    </row>
    <row r="228" spans="1:16" ht="11.25">
      <c r="A228" s="1" t="s">
        <v>205</v>
      </c>
      <c r="B228" s="2">
        <v>3</v>
      </c>
      <c r="C228" s="2">
        <v>13</v>
      </c>
      <c r="D228" s="2">
        <v>37</v>
      </c>
      <c r="E228" s="2">
        <v>35.1</v>
      </c>
      <c r="F228" s="2">
        <v>11</v>
      </c>
      <c r="G228" s="2">
        <v>12</v>
      </c>
      <c r="H228" s="2">
        <v>91.7</v>
      </c>
      <c r="I228" s="2">
        <v>5</v>
      </c>
      <c r="J228" s="2">
        <v>8</v>
      </c>
      <c r="K228" s="2">
        <v>15</v>
      </c>
      <c r="L228" s="2">
        <v>7</v>
      </c>
      <c r="M228" s="2">
        <v>2.143</v>
      </c>
      <c r="N228" s="2">
        <v>0</v>
      </c>
      <c r="O228" s="2">
        <v>6</v>
      </c>
      <c r="P228" s="2">
        <v>42</v>
      </c>
    </row>
    <row r="229" spans="1:16" ht="11.25">
      <c r="A229" s="1" t="s">
        <v>206</v>
      </c>
      <c r="B229" s="2">
        <v>3</v>
      </c>
      <c r="C229" s="2">
        <v>21</v>
      </c>
      <c r="D229" s="2">
        <v>40</v>
      </c>
      <c r="E229" s="2">
        <v>52.5</v>
      </c>
      <c r="F229" s="2">
        <v>12</v>
      </c>
      <c r="G229" s="2">
        <v>16</v>
      </c>
      <c r="H229" s="2">
        <v>75</v>
      </c>
      <c r="I229" s="2">
        <v>0</v>
      </c>
      <c r="J229" s="2">
        <v>29</v>
      </c>
      <c r="K229" s="2">
        <v>3</v>
      </c>
      <c r="L229" s="2">
        <v>8</v>
      </c>
      <c r="M229" s="2">
        <v>0.375</v>
      </c>
      <c r="N229" s="2">
        <v>1</v>
      </c>
      <c r="O229" s="2">
        <v>3</v>
      </c>
      <c r="P229" s="2">
        <v>54</v>
      </c>
    </row>
    <row r="230" spans="1:16" ht="11.25">
      <c r="A230" s="1" t="s">
        <v>207</v>
      </c>
      <c r="B230" s="2">
        <v>2</v>
      </c>
      <c r="C230" s="2">
        <v>5</v>
      </c>
      <c r="D230" s="2">
        <v>16</v>
      </c>
      <c r="E230" s="2">
        <v>31.2</v>
      </c>
      <c r="F230" s="2">
        <v>2</v>
      </c>
      <c r="G230" s="2">
        <v>5</v>
      </c>
      <c r="H230" s="2">
        <v>40</v>
      </c>
      <c r="I230" s="2">
        <v>1</v>
      </c>
      <c r="J230" s="2">
        <v>8</v>
      </c>
      <c r="K230" s="2">
        <v>15</v>
      </c>
      <c r="L230" s="2">
        <v>3</v>
      </c>
      <c r="M230" s="2">
        <v>5</v>
      </c>
      <c r="N230" s="2">
        <v>0</v>
      </c>
      <c r="O230" s="2">
        <v>3</v>
      </c>
      <c r="P230" s="2">
        <v>13</v>
      </c>
    </row>
    <row r="231" spans="1:16" ht="11.25">
      <c r="A231" s="1" t="s">
        <v>208</v>
      </c>
      <c r="B231" s="2">
        <v>1</v>
      </c>
      <c r="C231" s="2">
        <v>4</v>
      </c>
      <c r="D231" s="2">
        <v>12</v>
      </c>
      <c r="E231" s="2">
        <v>33.3</v>
      </c>
      <c r="F231" s="2">
        <v>3</v>
      </c>
      <c r="G231" s="2">
        <v>5</v>
      </c>
      <c r="H231" s="2">
        <v>60</v>
      </c>
      <c r="I231" s="2">
        <v>0</v>
      </c>
      <c r="J231" s="2">
        <v>5</v>
      </c>
      <c r="K231" s="2">
        <v>0</v>
      </c>
      <c r="L231" s="2">
        <v>2</v>
      </c>
      <c r="M231" s="2">
        <v>0</v>
      </c>
      <c r="N231" s="2">
        <v>0</v>
      </c>
      <c r="O231" s="2">
        <v>1</v>
      </c>
      <c r="P231" s="2">
        <v>11</v>
      </c>
    </row>
    <row r="232" spans="1:16" ht="11.25">
      <c r="A232" s="1" t="s">
        <v>209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</row>
    <row r="233" spans="1:16" ht="11.25">
      <c r="A233" s="1" t="s">
        <v>210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</row>
    <row r="234" spans="1:26" s="10" customFormat="1" ht="11.25">
      <c r="A234" s="4" t="s">
        <v>240</v>
      </c>
      <c r="B234" s="5">
        <f>SUM(B226:B233)</f>
        <v>17</v>
      </c>
      <c r="C234" s="5">
        <f>SUM(C226:C233)</f>
        <v>93</v>
      </c>
      <c r="D234" s="5">
        <f>SUM(D226:D233)</f>
        <v>207</v>
      </c>
      <c r="E234" s="6">
        <f>+C234/D234</f>
        <v>0.4492753623188406</v>
      </c>
      <c r="F234" s="5">
        <f>SUM(F226:F233)</f>
        <v>62</v>
      </c>
      <c r="G234" s="5">
        <f>SUM(G226:G233)</f>
        <v>79</v>
      </c>
      <c r="H234" s="6">
        <f>+F234/G234</f>
        <v>0.7848101265822784</v>
      </c>
      <c r="I234" s="5">
        <f>SUM(I226:I233)</f>
        <v>15</v>
      </c>
      <c r="J234" s="5">
        <f>SUM(J226:J233)</f>
        <v>100</v>
      </c>
      <c r="K234" s="5">
        <f>SUM(K226:K233)</f>
        <v>80</v>
      </c>
      <c r="L234" s="5">
        <f>SUM(L226:L233)</f>
        <v>48</v>
      </c>
      <c r="M234" s="6">
        <f>+K234/L234</f>
        <v>1.6666666666666667</v>
      </c>
      <c r="N234" s="5">
        <f>SUM(N226:N233)</f>
        <v>3</v>
      </c>
      <c r="O234" s="5">
        <f>SUM(O226:O233)</f>
        <v>23</v>
      </c>
      <c r="P234" s="5">
        <f>SUM(P226:P233)</f>
        <v>263</v>
      </c>
      <c r="Q234" s="7">
        <f>SUM(R234:Z234)</f>
        <v>1273.7</v>
      </c>
      <c r="R234" s="8">
        <f>+P234</f>
        <v>263</v>
      </c>
      <c r="S234" s="8">
        <f>+J234*1.7</f>
        <v>170</v>
      </c>
      <c r="T234" s="8">
        <f>+K234*3</f>
        <v>240</v>
      </c>
      <c r="U234" s="8">
        <f>+I234*4</f>
        <v>60</v>
      </c>
      <c r="V234" s="8">
        <f>O234*4.4</f>
        <v>101.2</v>
      </c>
      <c r="W234" s="8">
        <f>+N234*6.5</f>
        <v>19.5</v>
      </c>
      <c r="X234" s="9">
        <f>IF(E234&lt;0.414,70,IF(E234&lt;0.427,85,IF(E234&lt;0.437,100,IF(E234&lt;0.444,115,IF(E234&lt;0.452,130,IF(E234&lt;0.46,145,IF(E234&lt;0.469,160,IF(E234&lt;0.481,175,190))))))))</f>
        <v>130</v>
      </c>
      <c r="Y234" s="9">
        <f>IF(H234&lt;0.687,70,IF(H234&lt;0.719,85,IF(H234&lt;0.74,100,IF(H234&lt;0.758,115,IF(H234&lt;0.776,130,IF(H234&lt;0.789,145,IF(H234&lt;0.804,160,IF(H234&lt;0.827,175,190))))))))</f>
        <v>145</v>
      </c>
      <c r="Z234" s="9">
        <f>IF(M234&lt;1.15,70,IF(M234&lt;1.29,85,IF(M234&lt;1.4,100,IF(M234&lt;1.5,115,IF(M234&lt;1.59,130,IF(M234&lt;1.72,145,IF(M234&lt;1.89,160,IF(M234&lt;2.09,175,190))))))))</f>
        <v>145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1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2.75">
      <c r="A3" t="s">
        <v>18</v>
      </c>
      <c r="B3">
        <v>4</v>
      </c>
      <c r="C3">
        <v>27</v>
      </c>
      <c r="D3">
        <v>65</v>
      </c>
      <c r="E3">
        <v>41.5</v>
      </c>
      <c r="F3">
        <v>7</v>
      </c>
      <c r="G3">
        <v>14</v>
      </c>
      <c r="H3">
        <v>50</v>
      </c>
      <c r="I3">
        <v>9</v>
      </c>
      <c r="J3">
        <v>39</v>
      </c>
      <c r="K3">
        <v>15</v>
      </c>
      <c r="L3">
        <v>16</v>
      </c>
      <c r="M3">
        <v>0.938</v>
      </c>
      <c r="N3">
        <v>5</v>
      </c>
      <c r="O3">
        <v>8</v>
      </c>
      <c r="P3">
        <v>70</v>
      </c>
      <c r="Q3">
        <v>286.3</v>
      </c>
    </row>
    <row r="4" spans="1:17" ht="12.75">
      <c r="A4" t="s">
        <v>19</v>
      </c>
      <c r="B4">
        <v>4</v>
      </c>
      <c r="C4">
        <v>25</v>
      </c>
      <c r="D4">
        <v>51</v>
      </c>
      <c r="E4">
        <v>49</v>
      </c>
      <c r="F4">
        <v>21</v>
      </c>
      <c r="G4">
        <v>27</v>
      </c>
      <c r="H4">
        <v>77.8</v>
      </c>
      <c r="I4">
        <v>0</v>
      </c>
      <c r="J4">
        <v>38</v>
      </c>
      <c r="K4">
        <v>9</v>
      </c>
      <c r="L4">
        <v>10</v>
      </c>
      <c r="M4">
        <v>0.9</v>
      </c>
      <c r="N4">
        <v>7</v>
      </c>
      <c r="O4">
        <v>3</v>
      </c>
      <c r="P4">
        <v>71</v>
      </c>
      <c r="Q4">
        <v>222.6</v>
      </c>
    </row>
    <row r="5" spans="1:17" ht="12.75">
      <c r="A5" t="s">
        <v>20</v>
      </c>
      <c r="B5">
        <v>3</v>
      </c>
      <c r="C5">
        <v>17</v>
      </c>
      <c r="D5">
        <v>42</v>
      </c>
      <c r="E5">
        <v>40.5</v>
      </c>
      <c r="F5">
        <v>27</v>
      </c>
      <c r="G5">
        <v>30</v>
      </c>
      <c r="H5">
        <v>90</v>
      </c>
      <c r="I5">
        <v>0</v>
      </c>
      <c r="J5">
        <v>24</v>
      </c>
      <c r="K5">
        <v>19</v>
      </c>
      <c r="L5">
        <v>10</v>
      </c>
      <c r="M5">
        <v>1.9</v>
      </c>
      <c r="N5">
        <v>0</v>
      </c>
      <c r="O5">
        <v>3</v>
      </c>
      <c r="P5">
        <v>61</v>
      </c>
      <c r="Q5">
        <v>173.3</v>
      </c>
    </row>
    <row r="6" spans="1:17" ht="12.75">
      <c r="A6" t="s">
        <v>21</v>
      </c>
      <c r="B6">
        <v>2</v>
      </c>
      <c r="C6">
        <v>16</v>
      </c>
      <c r="D6">
        <v>32</v>
      </c>
      <c r="E6">
        <v>50</v>
      </c>
      <c r="F6">
        <v>11</v>
      </c>
      <c r="G6">
        <v>11</v>
      </c>
      <c r="H6">
        <v>100</v>
      </c>
      <c r="I6">
        <v>5</v>
      </c>
      <c r="J6">
        <v>7</v>
      </c>
      <c r="K6">
        <v>12</v>
      </c>
      <c r="L6">
        <v>5</v>
      </c>
      <c r="M6">
        <v>2.4</v>
      </c>
      <c r="N6">
        <v>1</v>
      </c>
      <c r="O6">
        <v>4</v>
      </c>
      <c r="P6">
        <v>48</v>
      </c>
      <c r="Q6">
        <v>140.8</v>
      </c>
    </row>
    <row r="7" spans="1:17" ht="12.75">
      <c r="A7" t="s">
        <v>22</v>
      </c>
      <c r="B7">
        <v>3</v>
      </c>
      <c r="C7">
        <v>22</v>
      </c>
      <c r="D7">
        <v>36</v>
      </c>
      <c r="E7">
        <v>61.1</v>
      </c>
      <c r="F7">
        <v>7</v>
      </c>
      <c r="G7">
        <v>11</v>
      </c>
      <c r="H7">
        <v>63.6</v>
      </c>
      <c r="I7">
        <v>0</v>
      </c>
      <c r="J7">
        <v>32</v>
      </c>
      <c r="K7">
        <v>7</v>
      </c>
      <c r="L7">
        <v>11</v>
      </c>
      <c r="M7">
        <v>0.636</v>
      </c>
      <c r="N7">
        <v>2</v>
      </c>
      <c r="O7">
        <v>0</v>
      </c>
      <c r="P7">
        <v>51</v>
      </c>
      <c r="Q7">
        <v>140.3</v>
      </c>
    </row>
    <row r="8" spans="1:17" ht="12.75">
      <c r="A8" t="s">
        <v>23</v>
      </c>
      <c r="B8">
        <v>3</v>
      </c>
      <c r="C8">
        <v>8</v>
      </c>
      <c r="D8">
        <v>15</v>
      </c>
      <c r="E8">
        <v>53.3</v>
      </c>
      <c r="F8">
        <v>5</v>
      </c>
      <c r="G8">
        <v>6</v>
      </c>
      <c r="H8">
        <v>83.3</v>
      </c>
      <c r="I8">
        <v>0</v>
      </c>
      <c r="J8">
        <v>23</v>
      </c>
      <c r="K8">
        <v>1</v>
      </c>
      <c r="L8">
        <v>6</v>
      </c>
      <c r="M8">
        <v>0.167</v>
      </c>
      <c r="N8">
        <v>3</v>
      </c>
      <c r="O8">
        <v>1</v>
      </c>
      <c r="P8">
        <v>21</v>
      </c>
      <c r="Q8">
        <v>87.4</v>
      </c>
    </row>
    <row r="9" spans="1:17" ht="12.75">
      <c r="A9" t="s">
        <v>24</v>
      </c>
      <c r="B9">
        <v>4</v>
      </c>
      <c r="C9">
        <v>4</v>
      </c>
      <c r="D9">
        <v>12</v>
      </c>
      <c r="E9">
        <v>33.3</v>
      </c>
      <c r="F9">
        <v>1</v>
      </c>
      <c r="G9">
        <v>2</v>
      </c>
      <c r="H9">
        <v>50</v>
      </c>
      <c r="I9">
        <v>0</v>
      </c>
      <c r="J9">
        <v>6</v>
      </c>
      <c r="K9">
        <v>12</v>
      </c>
      <c r="L9">
        <v>4</v>
      </c>
      <c r="M9">
        <v>3</v>
      </c>
      <c r="N9">
        <v>1</v>
      </c>
      <c r="O9">
        <v>3</v>
      </c>
      <c r="P9">
        <v>9</v>
      </c>
      <c r="Q9">
        <v>75.1</v>
      </c>
    </row>
    <row r="10" spans="1:17" ht="12.75">
      <c r="A10" t="s">
        <v>25</v>
      </c>
      <c r="B10">
        <v>2</v>
      </c>
      <c r="C10">
        <v>5</v>
      </c>
      <c r="D10">
        <v>13</v>
      </c>
      <c r="E10">
        <v>38.5</v>
      </c>
      <c r="F10">
        <v>4</v>
      </c>
      <c r="G10">
        <v>4</v>
      </c>
      <c r="H10">
        <v>100</v>
      </c>
      <c r="I10">
        <v>0</v>
      </c>
      <c r="J10">
        <v>5</v>
      </c>
      <c r="K10">
        <v>3</v>
      </c>
      <c r="L10">
        <v>1</v>
      </c>
      <c r="M10">
        <v>3</v>
      </c>
      <c r="N10">
        <v>0</v>
      </c>
      <c r="O10">
        <v>4</v>
      </c>
      <c r="P10">
        <v>14</v>
      </c>
      <c r="Q10">
        <v>49.4</v>
      </c>
    </row>
    <row r="11" spans="1:17" ht="12.75">
      <c r="A11" t="s">
        <v>26</v>
      </c>
      <c r="B11">
        <v>1</v>
      </c>
      <c r="C11">
        <v>4</v>
      </c>
      <c r="D11">
        <v>13</v>
      </c>
      <c r="E11">
        <v>30.8</v>
      </c>
      <c r="F11">
        <v>4</v>
      </c>
      <c r="G11">
        <v>4</v>
      </c>
      <c r="H11">
        <v>100</v>
      </c>
      <c r="I11">
        <v>1</v>
      </c>
      <c r="J11">
        <v>8</v>
      </c>
      <c r="K11">
        <v>1</v>
      </c>
      <c r="L11">
        <v>2</v>
      </c>
      <c r="M11">
        <v>0.5</v>
      </c>
      <c r="N11">
        <v>1</v>
      </c>
      <c r="O11">
        <v>1</v>
      </c>
      <c r="P11">
        <v>13</v>
      </c>
      <c r="Q11">
        <v>44.8</v>
      </c>
    </row>
    <row r="12" ht="12.75">
      <c r="A12" t="s">
        <v>27</v>
      </c>
    </row>
    <row r="13" spans="1:17" ht="12.75">
      <c r="A13" t="s">
        <v>1</v>
      </c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t="s">
        <v>9</v>
      </c>
      <c r="J13" t="s">
        <v>10</v>
      </c>
      <c r="K13" t="s">
        <v>11</v>
      </c>
      <c r="L13" t="s">
        <v>12</v>
      </c>
      <c r="M13" t="s">
        <v>13</v>
      </c>
      <c r="N13" t="s">
        <v>14</v>
      </c>
      <c r="O13" t="s">
        <v>15</v>
      </c>
      <c r="P13" t="s">
        <v>16</v>
      </c>
      <c r="Q13" t="s">
        <v>17</v>
      </c>
    </row>
    <row r="14" spans="1:17" ht="12.75">
      <c r="A14" t="s">
        <v>28</v>
      </c>
      <c r="B14">
        <v>4</v>
      </c>
      <c r="C14">
        <v>38</v>
      </c>
      <c r="D14">
        <v>76</v>
      </c>
      <c r="E14">
        <v>50</v>
      </c>
      <c r="F14">
        <v>24</v>
      </c>
      <c r="G14">
        <v>28</v>
      </c>
      <c r="H14">
        <v>85.7</v>
      </c>
      <c r="I14">
        <v>9</v>
      </c>
      <c r="J14">
        <v>17</v>
      </c>
      <c r="K14">
        <v>19</v>
      </c>
      <c r="L14">
        <v>10</v>
      </c>
      <c r="M14">
        <v>1.9</v>
      </c>
      <c r="N14">
        <v>3</v>
      </c>
      <c r="O14">
        <v>10</v>
      </c>
      <c r="P14">
        <v>109</v>
      </c>
      <c r="Q14">
        <v>296.2</v>
      </c>
    </row>
    <row r="15" spans="1:17" ht="12.75">
      <c r="A15" t="s">
        <v>29</v>
      </c>
      <c r="B15">
        <v>4</v>
      </c>
      <c r="C15">
        <v>34</v>
      </c>
      <c r="D15">
        <v>78</v>
      </c>
      <c r="E15">
        <v>43.6</v>
      </c>
      <c r="F15">
        <v>8</v>
      </c>
      <c r="G15">
        <v>11</v>
      </c>
      <c r="H15">
        <v>72.7</v>
      </c>
      <c r="I15">
        <v>3</v>
      </c>
      <c r="J15">
        <v>30</v>
      </c>
      <c r="K15">
        <v>10</v>
      </c>
      <c r="L15">
        <v>4</v>
      </c>
      <c r="M15">
        <v>2.5</v>
      </c>
      <c r="N15">
        <v>0</v>
      </c>
      <c r="O15">
        <v>4</v>
      </c>
      <c r="P15">
        <v>79</v>
      </c>
      <c r="Q15">
        <v>190.9</v>
      </c>
    </row>
    <row r="16" spans="1:17" ht="12.75">
      <c r="A16" t="s">
        <v>30</v>
      </c>
      <c r="B16">
        <v>4</v>
      </c>
      <c r="C16">
        <v>32</v>
      </c>
      <c r="D16">
        <v>64</v>
      </c>
      <c r="E16">
        <v>50</v>
      </c>
      <c r="F16">
        <v>18</v>
      </c>
      <c r="G16">
        <v>23</v>
      </c>
      <c r="H16">
        <v>78.3</v>
      </c>
      <c r="I16">
        <v>2</v>
      </c>
      <c r="J16">
        <v>13</v>
      </c>
      <c r="K16">
        <v>17</v>
      </c>
      <c r="L16">
        <v>13</v>
      </c>
      <c r="M16">
        <v>1.308</v>
      </c>
      <c r="N16">
        <v>0</v>
      </c>
      <c r="O16">
        <v>3</v>
      </c>
      <c r="P16">
        <v>84</v>
      </c>
      <c r="Q16">
        <v>179.8</v>
      </c>
    </row>
    <row r="17" spans="1:17" ht="12.75">
      <c r="A17" t="s">
        <v>31</v>
      </c>
      <c r="B17">
        <v>3</v>
      </c>
      <c r="C17">
        <v>17</v>
      </c>
      <c r="D17">
        <v>31</v>
      </c>
      <c r="E17">
        <v>54.8</v>
      </c>
      <c r="F17">
        <v>8</v>
      </c>
      <c r="G17">
        <v>12</v>
      </c>
      <c r="H17">
        <v>66.7</v>
      </c>
      <c r="I17">
        <v>0</v>
      </c>
      <c r="J17">
        <v>30</v>
      </c>
      <c r="K17">
        <v>5</v>
      </c>
      <c r="L17">
        <v>3</v>
      </c>
      <c r="M17">
        <v>1.667</v>
      </c>
      <c r="N17">
        <v>2</v>
      </c>
      <c r="O17">
        <v>4</v>
      </c>
      <c r="P17">
        <v>42</v>
      </c>
      <c r="Q17">
        <v>139.3</v>
      </c>
    </row>
    <row r="18" spans="1:17" ht="12.75">
      <c r="A18" t="s">
        <v>32</v>
      </c>
      <c r="B18">
        <v>4</v>
      </c>
      <c r="C18">
        <v>18</v>
      </c>
      <c r="D18">
        <v>33</v>
      </c>
      <c r="E18">
        <v>54.5</v>
      </c>
      <c r="F18">
        <v>12</v>
      </c>
      <c r="G18">
        <v>15</v>
      </c>
      <c r="H18">
        <v>80</v>
      </c>
      <c r="I18">
        <v>0</v>
      </c>
      <c r="J18">
        <v>27</v>
      </c>
      <c r="K18">
        <v>1</v>
      </c>
      <c r="L18">
        <v>6</v>
      </c>
      <c r="M18">
        <v>0.167</v>
      </c>
      <c r="N18">
        <v>5</v>
      </c>
      <c r="O18">
        <v>0</v>
      </c>
      <c r="P18">
        <v>48</v>
      </c>
      <c r="Q18">
        <v>130.2</v>
      </c>
    </row>
    <row r="19" spans="1:17" ht="12.75">
      <c r="A19" t="s">
        <v>33</v>
      </c>
      <c r="B19">
        <v>3</v>
      </c>
      <c r="C19">
        <v>11</v>
      </c>
      <c r="D19">
        <v>28</v>
      </c>
      <c r="E19">
        <v>39.3</v>
      </c>
      <c r="F19">
        <v>3</v>
      </c>
      <c r="G19">
        <v>5</v>
      </c>
      <c r="H19">
        <v>60</v>
      </c>
      <c r="I19">
        <v>5</v>
      </c>
      <c r="J19">
        <v>1</v>
      </c>
      <c r="K19">
        <v>5</v>
      </c>
      <c r="L19">
        <v>1</v>
      </c>
      <c r="M19">
        <v>5</v>
      </c>
      <c r="N19">
        <v>0</v>
      </c>
      <c r="O19">
        <v>3</v>
      </c>
      <c r="P19">
        <v>30</v>
      </c>
      <c r="Q19">
        <v>80.4</v>
      </c>
    </row>
    <row r="20" spans="1:17" ht="12.75">
      <c r="A20" t="s">
        <v>34</v>
      </c>
      <c r="B20">
        <v>2</v>
      </c>
      <c r="C20">
        <v>11</v>
      </c>
      <c r="D20">
        <v>18</v>
      </c>
      <c r="E20">
        <v>61.1</v>
      </c>
      <c r="F20">
        <v>2</v>
      </c>
      <c r="G20">
        <v>2</v>
      </c>
      <c r="H20">
        <v>100</v>
      </c>
      <c r="I20">
        <v>0</v>
      </c>
      <c r="J20">
        <v>14</v>
      </c>
      <c r="K20">
        <v>1</v>
      </c>
      <c r="L20">
        <v>2</v>
      </c>
      <c r="M20">
        <v>0.5</v>
      </c>
      <c r="N20">
        <v>4</v>
      </c>
      <c r="O20">
        <v>0</v>
      </c>
      <c r="P20">
        <v>24</v>
      </c>
      <c r="Q20">
        <v>77.2</v>
      </c>
    </row>
    <row r="21" spans="1:17" ht="12.75">
      <c r="A21" t="s">
        <v>35</v>
      </c>
      <c r="B21">
        <v>2</v>
      </c>
      <c r="C21">
        <v>3</v>
      </c>
      <c r="D21">
        <v>5</v>
      </c>
      <c r="E21">
        <v>60</v>
      </c>
      <c r="F21">
        <v>1</v>
      </c>
      <c r="G21">
        <v>4</v>
      </c>
      <c r="H21">
        <v>25</v>
      </c>
      <c r="I21">
        <v>0</v>
      </c>
      <c r="J21">
        <v>13</v>
      </c>
      <c r="K21">
        <v>4</v>
      </c>
      <c r="L21">
        <v>2</v>
      </c>
      <c r="M21">
        <v>2</v>
      </c>
      <c r="N21">
        <v>1</v>
      </c>
      <c r="O21">
        <v>2</v>
      </c>
      <c r="P21">
        <v>7</v>
      </c>
      <c r="Q21">
        <v>56.5</v>
      </c>
    </row>
    <row r="22" ht="12.75">
      <c r="A22" t="s">
        <v>36</v>
      </c>
    </row>
    <row r="23" spans="1:17" ht="12.75">
      <c r="A23" t="s">
        <v>1</v>
      </c>
      <c r="B23" t="s">
        <v>2</v>
      </c>
      <c r="C23" t="s">
        <v>3</v>
      </c>
      <c r="D23" t="s">
        <v>4</v>
      </c>
      <c r="E23" t="s">
        <v>5</v>
      </c>
      <c r="F23" t="s">
        <v>6</v>
      </c>
      <c r="G23" t="s">
        <v>7</v>
      </c>
      <c r="H23" t="s">
        <v>8</v>
      </c>
      <c r="I23" t="s">
        <v>9</v>
      </c>
      <c r="J23" t="s">
        <v>10</v>
      </c>
      <c r="K23" t="s">
        <v>11</v>
      </c>
      <c r="L23" t="s">
        <v>12</v>
      </c>
      <c r="M23" t="s">
        <v>13</v>
      </c>
      <c r="N23" t="s">
        <v>14</v>
      </c>
      <c r="O23" t="s">
        <v>15</v>
      </c>
      <c r="P23" t="s">
        <v>16</v>
      </c>
      <c r="Q23" t="s">
        <v>17</v>
      </c>
    </row>
    <row r="24" spans="1:17" ht="12.75">
      <c r="A24" t="s">
        <v>37</v>
      </c>
      <c r="B24">
        <v>4</v>
      </c>
      <c r="C24">
        <v>48</v>
      </c>
      <c r="D24">
        <v>113</v>
      </c>
      <c r="E24">
        <v>42.5</v>
      </c>
      <c r="F24">
        <v>24</v>
      </c>
      <c r="G24">
        <v>36</v>
      </c>
      <c r="H24">
        <v>66.7</v>
      </c>
      <c r="I24">
        <v>6</v>
      </c>
      <c r="J24">
        <v>15</v>
      </c>
      <c r="K24">
        <v>27</v>
      </c>
      <c r="L24">
        <v>16</v>
      </c>
      <c r="M24">
        <v>1.688</v>
      </c>
      <c r="N24">
        <v>1</v>
      </c>
      <c r="O24">
        <v>10</v>
      </c>
      <c r="P24">
        <v>126</v>
      </c>
      <c r="Q24">
        <v>309.4</v>
      </c>
    </row>
    <row r="25" spans="1:17" ht="12.75">
      <c r="A25" t="s">
        <v>38</v>
      </c>
      <c r="B25">
        <v>4</v>
      </c>
      <c r="C25">
        <v>26</v>
      </c>
      <c r="D25">
        <v>54</v>
      </c>
      <c r="E25">
        <v>48.1</v>
      </c>
      <c r="F25">
        <v>16</v>
      </c>
      <c r="G25">
        <v>19</v>
      </c>
      <c r="H25">
        <v>84.2</v>
      </c>
      <c r="I25">
        <v>1</v>
      </c>
      <c r="J25">
        <v>28</v>
      </c>
      <c r="K25">
        <v>12</v>
      </c>
      <c r="L25">
        <v>13</v>
      </c>
      <c r="M25">
        <v>0.923</v>
      </c>
      <c r="N25">
        <v>0</v>
      </c>
      <c r="O25">
        <v>4</v>
      </c>
      <c r="P25">
        <v>69</v>
      </c>
      <c r="Q25">
        <v>175.5</v>
      </c>
    </row>
    <row r="26" spans="1:17" ht="12.75">
      <c r="A26" t="s">
        <v>39</v>
      </c>
      <c r="B26">
        <v>3</v>
      </c>
      <c r="C26">
        <v>11</v>
      </c>
      <c r="D26">
        <v>38</v>
      </c>
      <c r="E26">
        <v>28.9</v>
      </c>
      <c r="F26">
        <v>8</v>
      </c>
      <c r="G26">
        <v>9</v>
      </c>
      <c r="H26">
        <v>88.9</v>
      </c>
      <c r="I26">
        <v>0</v>
      </c>
      <c r="J26">
        <v>24</v>
      </c>
      <c r="K26">
        <v>8</v>
      </c>
      <c r="L26">
        <v>3</v>
      </c>
      <c r="M26">
        <v>2.667</v>
      </c>
      <c r="N26">
        <v>3</v>
      </c>
      <c r="O26">
        <v>12</v>
      </c>
      <c r="P26">
        <v>30</v>
      </c>
      <c r="Q26">
        <v>167.8</v>
      </c>
    </row>
    <row r="27" spans="1:17" ht="12.75">
      <c r="A27" t="s">
        <v>40</v>
      </c>
      <c r="B27">
        <v>4</v>
      </c>
      <c r="C27">
        <v>27</v>
      </c>
      <c r="D27">
        <v>54</v>
      </c>
      <c r="E27">
        <v>50</v>
      </c>
      <c r="F27">
        <v>18</v>
      </c>
      <c r="G27">
        <v>23</v>
      </c>
      <c r="H27">
        <v>78.3</v>
      </c>
      <c r="I27">
        <v>0</v>
      </c>
      <c r="J27">
        <v>12</v>
      </c>
      <c r="K27">
        <v>10</v>
      </c>
      <c r="L27">
        <v>7</v>
      </c>
      <c r="M27">
        <v>1.429</v>
      </c>
      <c r="N27">
        <v>1</v>
      </c>
      <c r="O27">
        <v>8</v>
      </c>
      <c r="P27">
        <v>72</v>
      </c>
      <c r="Q27">
        <v>165.4</v>
      </c>
    </row>
    <row r="28" spans="1:17" ht="12.75">
      <c r="A28" t="s">
        <v>41</v>
      </c>
      <c r="B28">
        <v>3</v>
      </c>
      <c r="C28">
        <v>21</v>
      </c>
      <c r="D28">
        <v>39</v>
      </c>
      <c r="E28">
        <v>53.8</v>
      </c>
      <c r="F28">
        <v>17</v>
      </c>
      <c r="G28">
        <v>24</v>
      </c>
      <c r="H28">
        <v>70.8</v>
      </c>
      <c r="I28">
        <v>0</v>
      </c>
      <c r="J28">
        <v>12</v>
      </c>
      <c r="K28">
        <v>8</v>
      </c>
      <c r="L28">
        <v>13</v>
      </c>
      <c r="M28">
        <v>0.615</v>
      </c>
      <c r="N28">
        <v>0</v>
      </c>
      <c r="O28">
        <v>6</v>
      </c>
      <c r="P28">
        <v>59</v>
      </c>
      <c r="Q28">
        <v>130.9</v>
      </c>
    </row>
    <row r="29" spans="1:17" ht="12.75">
      <c r="A29" t="s">
        <v>42</v>
      </c>
      <c r="B29">
        <v>2</v>
      </c>
      <c r="C29">
        <v>14</v>
      </c>
      <c r="D29">
        <v>32</v>
      </c>
      <c r="E29">
        <v>43.8</v>
      </c>
      <c r="F29">
        <v>9</v>
      </c>
      <c r="G29">
        <v>12</v>
      </c>
      <c r="H29">
        <v>75</v>
      </c>
      <c r="I29">
        <v>0</v>
      </c>
      <c r="J29">
        <v>19</v>
      </c>
      <c r="K29">
        <v>5</v>
      </c>
      <c r="L29">
        <v>8</v>
      </c>
      <c r="M29">
        <v>0.625</v>
      </c>
      <c r="N29">
        <v>4</v>
      </c>
      <c r="O29">
        <v>0</v>
      </c>
      <c r="P29">
        <v>37</v>
      </c>
      <c r="Q29">
        <v>111</v>
      </c>
    </row>
    <row r="30" spans="1:17" ht="12.75">
      <c r="A30" t="s">
        <v>43</v>
      </c>
      <c r="B30">
        <v>2</v>
      </c>
      <c r="C30">
        <v>5</v>
      </c>
      <c r="D30">
        <v>10</v>
      </c>
      <c r="E30">
        <v>50</v>
      </c>
      <c r="F30">
        <v>1</v>
      </c>
      <c r="G30">
        <v>2</v>
      </c>
      <c r="H30">
        <v>50</v>
      </c>
      <c r="I30">
        <v>1</v>
      </c>
      <c r="J30">
        <v>5</v>
      </c>
      <c r="K30">
        <v>9</v>
      </c>
      <c r="L30">
        <v>0</v>
      </c>
      <c r="M30">
        <v>0</v>
      </c>
      <c r="N30">
        <v>0</v>
      </c>
      <c r="O30">
        <v>4</v>
      </c>
      <c r="P30">
        <v>12</v>
      </c>
      <c r="Q30">
        <v>69.3</v>
      </c>
    </row>
    <row r="31" spans="1:17" ht="12.75">
      <c r="A31" t="s">
        <v>44</v>
      </c>
      <c r="B31">
        <v>1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1.7</v>
      </c>
    </row>
    <row r="32" ht="12.75">
      <c r="A32" t="s">
        <v>45</v>
      </c>
    </row>
    <row r="33" spans="1:17" ht="12.75">
      <c r="A33" t="s">
        <v>1</v>
      </c>
      <c r="B33" t="s">
        <v>2</v>
      </c>
      <c r="C33" t="s">
        <v>3</v>
      </c>
      <c r="D33" t="s">
        <v>4</v>
      </c>
      <c r="E33" t="s">
        <v>5</v>
      </c>
      <c r="F33" t="s">
        <v>6</v>
      </c>
      <c r="G33" t="s">
        <v>7</v>
      </c>
      <c r="H33" t="s">
        <v>8</v>
      </c>
      <c r="I33" t="s">
        <v>9</v>
      </c>
      <c r="J33" t="s">
        <v>10</v>
      </c>
      <c r="K33" t="s">
        <v>11</v>
      </c>
      <c r="L33" t="s">
        <v>12</v>
      </c>
      <c r="M33" t="s">
        <v>13</v>
      </c>
      <c r="N33" t="s">
        <v>14</v>
      </c>
      <c r="O33" t="s">
        <v>15</v>
      </c>
      <c r="P33" t="s">
        <v>16</v>
      </c>
      <c r="Q33" t="s">
        <v>17</v>
      </c>
    </row>
    <row r="34" spans="1:17" ht="12.75">
      <c r="A34" t="s">
        <v>46</v>
      </c>
      <c r="B34">
        <v>3</v>
      </c>
      <c r="C34">
        <v>13</v>
      </c>
      <c r="D34">
        <v>30</v>
      </c>
      <c r="E34">
        <v>43.3</v>
      </c>
      <c r="F34">
        <v>4</v>
      </c>
      <c r="G34">
        <v>6</v>
      </c>
      <c r="H34">
        <v>66.7</v>
      </c>
      <c r="I34">
        <v>7</v>
      </c>
      <c r="J34">
        <v>11</v>
      </c>
      <c r="K34">
        <v>13</v>
      </c>
      <c r="L34">
        <v>4</v>
      </c>
      <c r="M34">
        <v>3.25</v>
      </c>
      <c r="N34">
        <v>5</v>
      </c>
      <c r="O34">
        <v>1</v>
      </c>
      <c r="P34">
        <v>37</v>
      </c>
      <c r="Q34">
        <v>160.2</v>
      </c>
    </row>
    <row r="35" spans="1:17" ht="12.75">
      <c r="A35" t="s">
        <v>47</v>
      </c>
      <c r="B35">
        <v>4</v>
      </c>
      <c r="C35">
        <v>10</v>
      </c>
      <c r="D35">
        <v>34</v>
      </c>
      <c r="E35">
        <v>29.4</v>
      </c>
      <c r="F35">
        <v>3</v>
      </c>
      <c r="G35">
        <v>5</v>
      </c>
      <c r="H35">
        <v>60</v>
      </c>
      <c r="I35">
        <v>6</v>
      </c>
      <c r="J35">
        <v>16</v>
      </c>
      <c r="K35">
        <v>7</v>
      </c>
      <c r="L35">
        <v>2</v>
      </c>
      <c r="M35">
        <v>3.5</v>
      </c>
      <c r="N35">
        <v>2</v>
      </c>
      <c r="O35">
        <v>7</v>
      </c>
      <c r="P35">
        <v>29</v>
      </c>
      <c r="Q35">
        <v>145.5</v>
      </c>
    </row>
    <row r="36" spans="1:17" ht="12.75">
      <c r="A36" t="s">
        <v>48</v>
      </c>
      <c r="B36">
        <v>2</v>
      </c>
      <c r="C36">
        <v>16</v>
      </c>
      <c r="D36">
        <v>46</v>
      </c>
      <c r="E36">
        <v>34.8</v>
      </c>
      <c r="F36">
        <v>17</v>
      </c>
      <c r="G36">
        <v>20</v>
      </c>
      <c r="H36">
        <v>85</v>
      </c>
      <c r="I36">
        <v>2</v>
      </c>
      <c r="J36">
        <v>14</v>
      </c>
      <c r="K36">
        <v>8</v>
      </c>
      <c r="L36">
        <v>4</v>
      </c>
      <c r="M36">
        <v>2</v>
      </c>
      <c r="N36">
        <v>2</v>
      </c>
      <c r="O36">
        <v>3</v>
      </c>
      <c r="P36">
        <v>51</v>
      </c>
      <c r="Q36">
        <v>134</v>
      </c>
    </row>
    <row r="37" spans="1:17" ht="12.75">
      <c r="A37" t="s">
        <v>49</v>
      </c>
      <c r="B37">
        <v>4</v>
      </c>
      <c r="C37">
        <v>14</v>
      </c>
      <c r="D37">
        <v>28</v>
      </c>
      <c r="E37">
        <v>50</v>
      </c>
      <c r="F37">
        <v>7</v>
      </c>
      <c r="G37">
        <v>9</v>
      </c>
      <c r="H37">
        <v>77.8</v>
      </c>
      <c r="I37">
        <v>5</v>
      </c>
      <c r="J37">
        <v>7</v>
      </c>
      <c r="K37">
        <v>19</v>
      </c>
      <c r="L37">
        <v>7</v>
      </c>
      <c r="M37">
        <v>2.714</v>
      </c>
      <c r="N37">
        <v>0</v>
      </c>
      <c r="O37">
        <v>0</v>
      </c>
      <c r="P37">
        <v>40</v>
      </c>
      <c r="Q37">
        <v>129.6</v>
      </c>
    </row>
    <row r="38" spans="1:17" ht="12.75">
      <c r="A38" t="s">
        <v>50</v>
      </c>
      <c r="B38">
        <v>3</v>
      </c>
      <c r="C38">
        <v>12</v>
      </c>
      <c r="D38">
        <v>32</v>
      </c>
      <c r="E38">
        <v>37.5</v>
      </c>
      <c r="F38">
        <v>10</v>
      </c>
      <c r="G38">
        <v>10</v>
      </c>
      <c r="H38">
        <v>100</v>
      </c>
      <c r="I38">
        <v>4</v>
      </c>
      <c r="J38">
        <v>9</v>
      </c>
      <c r="K38">
        <v>12</v>
      </c>
      <c r="L38">
        <v>1</v>
      </c>
      <c r="M38">
        <v>12</v>
      </c>
      <c r="N38">
        <v>0</v>
      </c>
      <c r="O38">
        <v>3</v>
      </c>
      <c r="P38">
        <v>38</v>
      </c>
      <c r="Q38">
        <v>119.2</v>
      </c>
    </row>
    <row r="39" spans="1:17" ht="12.75">
      <c r="A39" t="s">
        <v>51</v>
      </c>
      <c r="B39">
        <v>2</v>
      </c>
      <c r="C39">
        <v>13</v>
      </c>
      <c r="D39">
        <v>30</v>
      </c>
      <c r="E39">
        <v>43.3</v>
      </c>
      <c r="F39">
        <v>14</v>
      </c>
      <c r="G39">
        <v>19</v>
      </c>
      <c r="H39">
        <v>73.7</v>
      </c>
      <c r="I39">
        <v>3</v>
      </c>
      <c r="J39">
        <v>12</v>
      </c>
      <c r="K39">
        <v>12</v>
      </c>
      <c r="L39">
        <v>1</v>
      </c>
      <c r="M39">
        <v>12</v>
      </c>
      <c r="N39">
        <v>0</v>
      </c>
      <c r="O39">
        <v>1</v>
      </c>
      <c r="P39">
        <v>43</v>
      </c>
      <c r="Q39">
        <v>116.6</v>
      </c>
    </row>
    <row r="40" spans="1:17" ht="12.75">
      <c r="A40" t="s">
        <v>52</v>
      </c>
      <c r="B40">
        <v>4</v>
      </c>
      <c r="C40">
        <v>9</v>
      </c>
      <c r="D40">
        <v>16</v>
      </c>
      <c r="E40">
        <v>56.2</v>
      </c>
      <c r="F40">
        <v>10</v>
      </c>
      <c r="G40">
        <v>12</v>
      </c>
      <c r="H40">
        <v>83.3</v>
      </c>
      <c r="I40">
        <v>0</v>
      </c>
      <c r="J40">
        <v>26</v>
      </c>
      <c r="K40">
        <v>4</v>
      </c>
      <c r="L40">
        <v>3</v>
      </c>
      <c r="M40">
        <v>1.333</v>
      </c>
      <c r="N40">
        <v>2</v>
      </c>
      <c r="O40">
        <v>3</v>
      </c>
      <c r="P40">
        <v>28</v>
      </c>
      <c r="Q40">
        <v>110.9</v>
      </c>
    </row>
    <row r="41" spans="1:17" ht="12.75">
      <c r="A41" t="s">
        <v>53</v>
      </c>
      <c r="B41">
        <v>3</v>
      </c>
      <c r="C41">
        <v>16</v>
      </c>
      <c r="D41">
        <v>26</v>
      </c>
      <c r="E41">
        <v>61.5</v>
      </c>
      <c r="F41">
        <v>3</v>
      </c>
      <c r="G41">
        <v>5</v>
      </c>
      <c r="H41">
        <v>60</v>
      </c>
      <c r="I41">
        <v>0</v>
      </c>
      <c r="J41">
        <v>26</v>
      </c>
      <c r="K41">
        <v>3</v>
      </c>
      <c r="L41">
        <v>3</v>
      </c>
      <c r="M41">
        <v>1</v>
      </c>
      <c r="N41">
        <v>1</v>
      </c>
      <c r="O41">
        <v>3</v>
      </c>
      <c r="P41">
        <v>35</v>
      </c>
      <c r="Q41">
        <v>108.4</v>
      </c>
    </row>
    <row r="42" spans="1:17" ht="12.75">
      <c r="A42" t="s">
        <v>54</v>
      </c>
      <c r="B42">
        <v>2</v>
      </c>
      <c r="C42">
        <v>13</v>
      </c>
      <c r="D42">
        <v>22</v>
      </c>
      <c r="E42">
        <v>59.1</v>
      </c>
      <c r="F42">
        <v>7</v>
      </c>
      <c r="G42">
        <v>7</v>
      </c>
      <c r="H42">
        <v>100</v>
      </c>
      <c r="I42">
        <v>4</v>
      </c>
      <c r="J42">
        <v>4</v>
      </c>
      <c r="K42">
        <v>7</v>
      </c>
      <c r="L42">
        <v>5</v>
      </c>
      <c r="M42">
        <v>1.4</v>
      </c>
      <c r="N42">
        <v>1</v>
      </c>
      <c r="O42">
        <v>2</v>
      </c>
      <c r="P42">
        <v>37</v>
      </c>
      <c r="Q42">
        <v>96.6</v>
      </c>
    </row>
    <row r="43" ht="12.75">
      <c r="A43" t="s">
        <v>55</v>
      </c>
    </row>
    <row r="44" spans="1:17" ht="12.75">
      <c r="A44" t="s">
        <v>1</v>
      </c>
      <c r="B44" t="s">
        <v>2</v>
      </c>
      <c r="C44" t="s">
        <v>3</v>
      </c>
      <c r="D44" t="s">
        <v>4</v>
      </c>
      <c r="E44" t="s">
        <v>5</v>
      </c>
      <c r="F44" t="s">
        <v>6</v>
      </c>
      <c r="G44" t="s">
        <v>7</v>
      </c>
      <c r="H44" t="s">
        <v>8</v>
      </c>
      <c r="I44" t="s">
        <v>9</v>
      </c>
      <c r="J44" t="s">
        <v>10</v>
      </c>
      <c r="K44" t="s">
        <v>11</v>
      </c>
      <c r="L44" t="s">
        <v>12</v>
      </c>
      <c r="M44" t="s">
        <v>13</v>
      </c>
      <c r="N44" t="s">
        <v>14</v>
      </c>
      <c r="O44" t="s">
        <v>15</v>
      </c>
      <c r="P44" t="s">
        <v>16</v>
      </c>
      <c r="Q44" t="s">
        <v>17</v>
      </c>
    </row>
    <row r="45" spans="1:17" ht="12.75">
      <c r="A45" t="s">
        <v>56</v>
      </c>
      <c r="B45">
        <v>4</v>
      </c>
      <c r="C45">
        <v>21</v>
      </c>
      <c r="D45">
        <v>56</v>
      </c>
      <c r="E45">
        <v>37.5</v>
      </c>
      <c r="F45">
        <v>34</v>
      </c>
      <c r="G45">
        <v>41</v>
      </c>
      <c r="H45">
        <v>82.9</v>
      </c>
      <c r="I45">
        <v>3</v>
      </c>
      <c r="J45">
        <v>25</v>
      </c>
      <c r="K45">
        <v>9</v>
      </c>
      <c r="L45">
        <v>12</v>
      </c>
      <c r="M45">
        <v>0.75</v>
      </c>
      <c r="N45">
        <v>1</v>
      </c>
      <c r="O45">
        <v>6</v>
      </c>
      <c r="P45">
        <v>79</v>
      </c>
      <c r="Q45">
        <v>195</v>
      </c>
    </row>
    <row r="46" spans="1:17" ht="12.75">
      <c r="A46" t="s">
        <v>57</v>
      </c>
      <c r="B46">
        <v>4</v>
      </c>
      <c r="C46">
        <v>32</v>
      </c>
      <c r="D46">
        <v>55</v>
      </c>
      <c r="E46">
        <v>58.2</v>
      </c>
      <c r="F46">
        <v>7</v>
      </c>
      <c r="G46">
        <v>10</v>
      </c>
      <c r="H46">
        <v>70</v>
      </c>
      <c r="I46">
        <v>4</v>
      </c>
      <c r="J46">
        <v>17</v>
      </c>
      <c r="K46">
        <v>19</v>
      </c>
      <c r="L46">
        <v>12</v>
      </c>
      <c r="M46">
        <v>1.583</v>
      </c>
      <c r="N46">
        <v>0</v>
      </c>
      <c r="O46">
        <v>3</v>
      </c>
      <c r="P46">
        <v>75</v>
      </c>
      <c r="Q46">
        <v>191.3</v>
      </c>
    </row>
    <row r="47" spans="1:17" ht="12.75">
      <c r="A47" t="s">
        <v>58</v>
      </c>
      <c r="B47">
        <v>3</v>
      </c>
      <c r="C47">
        <v>38</v>
      </c>
      <c r="D47">
        <v>58</v>
      </c>
      <c r="E47">
        <v>65.5</v>
      </c>
      <c r="F47">
        <v>26</v>
      </c>
      <c r="G47">
        <v>35</v>
      </c>
      <c r="H47">
        <v>74.3</v>
      </c>
      <c r="I47">
        <v>0</v>
      </c>
      <c r="J47">
        <v>23</v>
      </c>
      <c r="K47">
        <v>4</v>
      </c>
      <c r="L47">
        <v>7</v>
      </c>
      <c r="M47">
        <v>0.571</v>
      </c>
      <c r="N47">
        <v>2</v>
      </c>
      <c r="O47">
        <v>2</v>
      </c>
      <c r="P47">
        <v>102</v>
      </c>
      <c r="Q47">
        <v>176.5</v>
      </c>
    </row>
    <row r="48" spans="1:17" ht="12.75">
      <c r="A48" t="s">
        <v>59</v>
      </c>
      <c r="B48">
        <v>3</v>
      </c>
      <c r="C48">
        <v>5</v>
      </c>
      <c r="D48">
        <v>22</v>
      </c>
      <c r="E48">
        <v>22.7</v>
      </c>
      <c r="F48">
        <v>5</v>
      </c>
      <c r="G48">
        <v>6</v>
      </c>
      <c r="H48">
        <v>83.3</v>
      </c>
      <c r="I48">
        <v>3</v>
      </c>
      <c r="J48">
        <v>18</v>
      </c>
      <c r="K48">
        <v>13</v>
      </c>
      <c r="L48">
        <v>2</v>
      </c>
      <c r="M48">
        <v>6.5</v>
      </c>
      <c r="N48">
        <v>2</v>
      </c>
      <c r="O48">
        <v>2</v>
      </c>
      <c r="P48">
        <v>18</v>
      </c>
      <c r="Q48">
        <v>121.8</v>
      </c>
    </row>
    <row r="49" spans="1:17" ht="12.75">
      <c r="A49" t="s">
        <v>60</v>
      </c>
      <c r="B49">
        <v>2</v>
      </c>
      <c r="C49">
        <v>12</v>
      </c>
      <c r="D49">
        <v>24</v>
      </c>
      <c r="E49">
        <v>50</v>
      </c>
      <c r="F49">
        <v>8</v>
      </c>
      <c r="G49">
        <v>9</v>
      </c>
      <c r="H49">
        <v>88.9</v>
      </c>
      <c r="I49">
        <v>0</v>
      </c>
      <c r="J49">
        <v>18</v>
      </c>
      <c r="K49">
        <v>3</v>
      </c>
      <c r="L49">
        <v>5</v>
      </c>
      <c r="M49">
        <v>0.6</v>
      </c>
      <c r="N49">
        <v>1</v>
      </c>
      <c r="O49">
        <v>4</v>
      </c>
      <c r="P49">
        <v>32</v>
      </c>
      <c r="Q49">
        <v>96.3</v>
      </c>
    </row>
    <row r="50" spans="1:17" ht="12.75">
      <c r="A50" t="s">
        <v>61</v>
      </c>
      <c r="B50">
        <v>2</v>
      </c>
      <c r="C50">
        <v>5</v>
      </c>
      <c r="D50">
        <v>12</v>
      </c>
      <c r="E50">
        <v>41.7</v>
      </c>
      <c r="F50">
        <v>0</v>
      </c>
      <c r="G50">
        <v>0</v>
      </c>
      <c r="H50">
        <v>0</v>
      </c>
      <c r="I50">
        <v>0</v>
      </c>
      <c r="J50">
        <v>3</v>
      </c>
      <c r="K50">
        <v>22</v>
      </c>
      <c r="L50">
        <v>8</v>
      </c>
      <c r="M50">
        <v>2.75</v>
      </c>
      <c r="N50">
        <v>0</v>
      </c>
      <c r="O50">
        <v>3</v>
      </c>
      <c r="P50">
        <v>10</v>
      </c>
      <c r="Q50">
        <v>94.5</v>
      </c>
    </row>
    <row r="51" spans="1:17" ht="12.75">
      <c r="A51" t="s">
        <v>62</v>
      </c>
      <c r="B51">
        <v>3</v>
      </c>
      <c r="C51">
        <v>15</v>
      </c>
      <c r="D51">
        <v>29</v>
      </c>
      <c r="E51">
        <v>51.7</v>
      </c>
      <c r="F51">
        <v>6</v>
      </c>
      <c r="G51">
        <v>8</v>
      </c>
      <c r="H51">
        <v>75</v>
      </c>
      <c r="I51">
        <v>0</v>
      </c>
      <c r="J51">
        <v>15</v>
      </c>
      <c r="K51">
        <v>3</v>
      </c>
      <c r="L51">
        <v>5</v>
      </c>
      <c r="M51">
        <v>0.6</v>
      </c>
      <c r="N51">
        <v>1</v>
      </c>
      <c r="O51">
        <v>0</v>
      </c>
      <c r="P51">
        <v>36</v>
      </c>
      <c r="Q51">
        <v>77.6</v>
      </c>
    </row>
    <row r="52" spans="1:17" ht="12.75">
      <c r="A52" t="s">
        <v>63</v>
      </c>
      <c r="B52">
        <v>2</v>
      </c>
      <c r="C52">
        <v>7</v>
      </c>
      <c r="D52">
        <v>22</v>
      </c>
      <c r="E52">
        <v>31.8</v>
      </c>
      <c r="F52">
        <v>7</v>
      </c>
      <c r="G52">
        <v>8</v>
      </c>
      <c r="H52">
        <v>87.5</v>
      </c>
      <c r="I52">
        <v>1</v>
      </c>
      <c r="J52">
        <v>4</v>
      </c>
      <c r="K52">
        <v>10</v>
      </c>
      <c r="L52">
        <v>4</v>
      </c>
      <c r="M52">
        <v>2.5</v>
      </c>
      <c r="N52">
        <v>0</v>
      </c>
      <c r="O52">
        <v>2</v>
      </c>
      <c r="P52">
        <v>22</v>
      </c>
      <c r="Q52">
        <v>72.1</v>
      </c>
    </row>
    <row r="53" spans="1:17" ht="12.75">
      <c r="A53" t="s">
        <v>64</v>
      </c>
      <c r="B53">
        <v>1</v>
      </c>
      <c r="C53">
        <v>0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</row>
    <row r="54" ht="12.75">
      <c r="A54" t="s">
        <v>65</v>
      </c>
    </row>
    <row r="55" spans="1:17" ht="12.75">
      <c r="A55" t="s">
        <v>1</v>
      </c>
      <c r="B55" t="s">
        <v>2</v>
      </c>
      <c r="C55" t="s">
        <v>3</v>
      </c>
      <c r="D55" t="s">
        <v>4</v>
      </c>
      <c r="E55" t="s">
        <v>5</v>
      </c>
      <c r="F55" t="s">
        <v>6</v>
      </c>
      <c r="G55" t="s">
        <v>7</v>
      </c>
      <c r="H55" t="s">
        <v>8</v>
      </c>
      <c r="I55" t="s">
        <v>9</v>
      </c>
      <c r="J55" t="s">
        <v>10</v>
      </c>
      <c r="K55" t="s">
        <v>11</v>
      </c>
      <c r="L55" t="s">
        <v>12</v>
      </c>
      <c r="M55" t="s">
        <v>13</v>
      </c>
      <c r="N55" t="s">
        <v>14</v>
      </c>
      <c r="O55" t="s">
        <v>15</v>
      </c>
      <c r="P55" t="s">
        <v>16</v>
      </c>
      <c r="Q55" t="s">
        <v>17</v>
      </c>
    </row>
    <row r="56" spans="1:17" ht="12.75">
      <c r="A56" t="s">
        <v>66</v>
      </c>
      <c r="B56">
        <v>4</v>
      </c>
      <c r="C56">
        <v>39</v>
      </c>
      <c r="D56">
        <v>92</v>
      </c>
      <c r="E56">
        <v>42.4</v>
      </c>
      <c r="F56">
        <v>31</v>
      </c>
      <c r="G56">
        <v>38</v>
      </c>
      <c r="H56">
        <v>81.6</v>
      </c>
      <c r="I56">
        <v>12</v>
      </c>
      <c r="J56">
        <v>25</v>
      </c>
      <c r="K56">
        <v>21</v>
      </c>
      <c r="L56">
        <v>9</v>
      </c>
      <c r="M56">
        <v>2.333</v>
      </c>
      <c r="N56">
        <v>0</v>
      </c>
      <c r="O56">
        <v>5</v>
      </c>
      <c r="P56">
        <v>121</v>
      </c>
      <c r="Q56">
        <v>298.6</v>
      </c>
    </row>
    <row r="57" spans="1:17" ht="12.75">
      <c r="A57" t="s">
        <v>67</v>
      </c>
      <c r="B57">
        <v>4</v>
      </c>
      <c r="C57">
        <v>33</v>
      </c>
      <c r="D57">
        <v>58</v>
      </c>
      <c r="E57">
        <v>56.9</v>
      </c>
      <c r="F57">
        <v>12</v>
      </c>
      <c r="G57">
        <v>22</v>
      </c>
      <c r="H57">
        <v>54.5</v>
      </c>
      <c r="I57">
        <v>0</v>
      </c>
      <c r="J57">
        <v>46</v>
      </c>
      <c r="K57">
        <v>4</v>
      </c>
      <c r="L57">
        <v>4</v>
      </c>
      <c r="M57">
        <v>1</v>
      </c>
      <c r="N57">
        <v>5</v>
      </c>
      <c r="O57">
        <v>4</v>
      </c>
      <c r="P57">
        <v>78</v>
      </c>
      <c r="Q57">
        <v>219.6</v>
      </c>
    </row>
    <row r="58" spans="1:17" ht="12.75">
      <c r="A58" t="s">
        <v>68</v>
      </c>
      <c r="B58">
        <v>2</v>
      </c>
      <c r="C58">
        <v>28</v>
      </c>
      <c r="D58">
        <v>55</v>
      </c>
      <c r="E58">
        <v>50.9</v>
      </c>
      <c r="F58">
        <v>28</v>
      </c>
      <c r="G58">
        <v>34</v>
      </c>
      <c r="H58">
        <v>82.4</v>
      </c>
      <c r="I58">
        <v>6</v>
      </c>
      <c r="J58">
        <v>7</v>
      </c>
      <c r="K58">
        <v>8</v>
      </c>
      <c r="L58">
        <v>12</v>
      </c>
      <c r="M58">
        <v>0.667</v>
      </c>
      <c r="N58">
        <v>1</v>
      </c>
      <c r="O58">
        <v>6</v>
      </c>
      <c r="P58">
        <v>90</v>
      </c>
      <c r="Q58">
        <v>184.4</v>
      </c>
    </row>
    <row r="59" spans="1:17" ht="12.75">
      <c r="A59" t="s">
        <v>69</v>
      </c>
      <c r="B59">
        <v>4</v>
      </c>
      <c r="C59">
        <v>12</v>
      </c>
      <c r="D59">
        <v>21</v>
      </c>
      <c r="E59">
        <v>57.1</v>
      </c>
      <c r="F59">
        <v>4</v>
      </c>
      <c r="G59">
        <v>5</v>
      </c>
      <c r="H59">
        <v>80</v>
      </c>
      <c r="I59">
        <v>0</v>
      </c>
      <c r="J59">
        <v>27</v>
      </c>
      <c r="K59">
        <v>3</v>
      </c>
      <c r="L59">
        <v>5</v>
      </c>
      <c r="M59">
        <v>0.6</v>
      </c>
      <c r="N59">
        <v>5</v>
      </c>
      <c r="O59">
        <v>1</v>
      </c>
      <c r="P59">
        <v>28</v>
      </c>
      <c r="Q59">
        <v>120.3</v>
      </c>
    </row>
    <row r="60" spans="1:17" ht="12.75">
      <c r="A60" t="s">
        <v>70</v>
      </c>
      <c r="B60">
        <v>3</v>
      </c>
      <c r="C60">
        <v>9</v>
      </c>
      <c r="D60">
        <v>24</v>
      </c>
      <c r="E60">
        <v>37.5</v>
      </c>
      <c r="F60">
        <v>6</v>
      </c>
      <c r="G60">
        <v>10</v>
      </c>
      <c r="H60">
        <v>60</v>
      </c>
      <c r="I60">
        <v>4</v>
      </c>
      <c r="J60">
        <v>11</v>
      </c>
      <c r="K60">
        <v>6</v>
      </c>
      <c r="L60">
        <v>2</v>
      </c>
      <c r="M60">
        <v>3</v>
      </c>
      <c r="N60">
        <v>5</v>
      </c>
      <c r="O60">
        <v>1</v>
      </c>
      <c r="P60">
        <v>28</v>
      </c>
      <c r="Q60">
        <v>118.1</v>
      </c>
    </row>
    <row r="61" spans="1:17" ht="12.75">
      <c r="A61" t="s">
        <v>71</v>
      </c>
      <c r="B61">
        <v>4</v>
      </c>
      <c r="C61">
        <v>12</v>
      </c>
      <c r="D61">
        <v>32</v>
      </c>
      <c r="E61">
        <v>37.5</v>
      </c>
      <c r="F61">
        <v>7</v>
      </c>
      <c r="G61">
        <v>8</v>
      </c>
      <c r="H61">
        <v>87.5</v>
      </c>
      <c r="I61">
        <v>4</v>
      </c>
      <c r="J61">
        <v>14</v>
      </c>
      <c r="K61">
        <v>9</v>
      </c>
      <c r="L61">
        <v>4</v>
      </c>
      <c r="M61">
        <v>2.25</v>
      </c>
      <c r="N61">
        <v>0</v>
      </c>
      <c r="O61">
        <v>2</v>
      </c>
      <c r="P61">
        <v>35</v>
      </c>
      <c r="Q61">
        <v>111.2</v>
      </c>
    </row>
    <row r="62" spans="1:17" ht="12.75">
      <c r="A62" t="s">
        <v>72</v>
      </c>
      <c r="B62">
        <v>2</v>
      </c>
      <c r="C62">
        <v>10</v>
      </c>
      <c r="D62">
        <v>23</v>
      </c>
      <c r="E62">
        <v>43.5</v>
      </c>
      <c r="F62">
        <v>3</v>
      </c>
      <c r="G62">
        <v>4</v>
      </c>
      <c r="H62">
        <v>75</v>
      </c>
      <c r="I62">
        <v>3</v>
      </c>
      <c r="J62">
        <v>10</v>
      </c>
      <c r="K62">
        <v>9</v>
      </c>
      <c r="L62">
        <v>2</v>
      </c>
      <c r="M62">
        <v>4.5</v>
      </c>
      <c r="N62">
        <v>1</v>
      </c>
      <c r="O62">
        <v>4</v>
      </c>
      <c r="P62">
        <v>26</v>
      </c>
      <c r="Q62">
        <v>106.5</v>
      </c>
    </row>
    <row r="63" spans="1:17" ht="12.75">
      <c r="A63" t="s">
        <v>73</v>
      </c>
      <c r="B63">
        <v>2</v>
      </c>
      <c r="C63">
        <v>1</v>
      </c>
      <c r="D63">
        <v>2</v>
      </c>
      <c r="E63">
        <v>50</v>
      </c>
      <c r="F63">
        <v>2</v>
      </c>
      <c r="G63">
        <v>2</v>
      </c>
      <c r="H63">
        <v>100</v>
      </c>
      <c r="I63">
        <v>1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5</v>
      </c>
      <c r="Q63">
        <v>18.1</v>
      </c>
    </row>
    <row r="64" spans="1:17" ht="12.75">
      <c r="A64" t="s">
        <v>74</v>
      </c>
      <c r="B64">
        <v>1</v>
      </c>
      <c r="C64">
        <v>2</v>
      </c>
      <c r="D64">
        <v>4</v>
      </c>
      <c r="E64">
        <v>50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1</v>
      </c>
      <c r="P64">
        <v>4</v>
      </c>
      <c r="Q64">
        <v>10.2</v>
      </c>
    </row>
    <row r="65" ht="12.75">
      <c r="A65" t="s">
        <v>75</v>
      </c>
    </row>
    <row r="66" spans="1:17" ht="12.75">
      <c r="A66" t="s">
        <v>1</v>
      </c>
      <c r="B66" t="s">
        <v>2</v>
      </c>
      <c r="C66" t="s">
        <v>3</v>
      </c>
      <c r="D66" t="s">
        <v>4</v>
      </c>
      <c r="E66" t="s">
        <v>5</v>
      </c>
      <c r="F66" t="s">
        <v>6</v>
      </c>
      <c r="G66" t="s">
        <v>7</v>
      </c>
      <c r="H66" t="s">
        <v>8</v>
      </c>
      <c r="I66" t="s">
        <v>9</v>
      </c>
      <c r="J66" t="s">
        <v>10</v>
      </c>
      <c r="K66" t="s">
        <v>11</v>
      </c>
      <c r="L66" t="s">
        <v>12</v>
      </c>
      <c r="M66" t="s">
        <v>13</v>
      </c>
      <c r="N66" t="s">
        <v>14</v>
      </c>
      <c r="O66" t="s">
        <v>15</v>
      </c>
      <c r="P66" t="s">
        <v>16</v>
      </c>
      <c r="Q66" t="s">
        <v>17</v>
      </c>
    </row>
    <row r="67" spans="1:17" ht="12.75">
      <c r="A67" t="s">
        <v>76</v>
      </c>
      <c r="B67">
        <v>4</v>
      </c>
      <c r="C67">
        <v>30</v>
      </c>
      <c r="D67">
        <v>64</v>
      </c>
      <c r="E67">
        <v>46.9</v>
      </c>
      <c r="F67">
        <v>5</v>
      </c>
      <c r="G67">
        <v>8</v>
      </c>
      <c r="H67">
        <v>62.5</v>
      </c>
      <c r="I67">
        <v>11</v>
      </c>
      <c r="J67">
        <v>20</v>
      </c>
      <c r="K67">
        <v>5</v>
      </c>
      <c r="L67">
        <v>6</v>
      </c>
      <c r="M67">
        <v>0.833</v>
      </c>
      <c r="N67">
        <v>2</v>
      </c>
      <c r="O67">
        <v>9</v>
      </c>
      <c r="P67">
        <v>76</v>
      </c>
      <c r="Q67">
        <v>222.7</v>
      </c>
    </row>
    <row r="68" spans="1:17" ht="12.75">
      <c r="A68" t="s">
        <v>77</v>
      </c>
      <c r="B68">
        <v>4</v>
      </c>
      <c r="C68">
        <v>14</v>
      </c>
      <c r="D68">
        <v>39</v>
      </c>
      <c r="E68">
        <v>35.9</v>
      </c>
      <c r="F68">
        <v>9</v>
      </c>
      <c r="G68">
        <v>10</v>
      </c>
      <c r="H68">
        <v>90</v>
      </c>
      <c r="I68">
        <v>1</v>
      </c>
      <c r="J68">
        <v>25</v>
      </c>
      <c r="K68">
        <v>6</v>
      </c>
      <c r="L68">
        <v>7</v>
      </c>
      <c r="M68">
        <v>0.857</v>
      </c>
      <c r="N68">
        <v>4</v>
      </c>
      <c r="O68">
        <v>2</v>
      </c>
      <c r="P68">
        <v>38</v>
      </c>
      <c r="Q68">
        <v>138.1</v>
      </c>
    </row>
    <row r="69" spans="1:17" ht="12.75">
      <c r="A69" t="s">
        <v>78</v>
      </c>
      <c r="B69">
        <v>4</v>
      </c>
      <c r="C69">
        <v>16</v>
      </c>
      <c r="D69">
        <v>34</v>
      </c>
      <c r="E69">
        <v>47.1</v>
      </c>
      <c r="F69">
        <v>3</v>
      </c>
      <c r="G69">
        <v>4</v>
      </c>
      <c r="H69">
        <v>75</v>
      </c>
      <c r="I69">
        <v>2</v>
      </c>
      <c r="J69">
        <v>14</v>
      </c>
      <c r="K69">
        <v>17</v>
      </c>
      <c r="L69">
        <v>4</v>
      </c>
      <c r="M69">
        <v>4.25</v>
      </c>
      <c r="N69">
        <v>0</v>
      </c>
      <c r="O69">
        <v>1</v>
      </c>
      <c r="P69">
        <v>37</v>
      </c>
      <c r="Q69">
        <v>124.8</v>
      </c>
    </row>
    <row r="70" spans="1:17" ht="12.75">
      <c r="A70" t="s">
        <v>79</v>
      </c>
      <c r="B70">
        <v>3</v>
      </c>
      <c r="C70">
        <v>14</v>
      </c>
      <c r="D70">
        <v>35</v>
      </c>
      <c r="E70">
        <v>40</v>
      </c>
      <c r="F70">
        <v>8</v>
      </c>
      <c r="G70">
        <v>10</v>
      </c>
      <c r="H70">
        <v>80</v>
      </c>
      <c r="I70">
        <v>3</v>
      </c>
      <c r="J70">
        <v>14</v>
      </c>
      <c r="K70">
        <v>9</v>
      </c>
      <c r="L70">
        <v>8</v>
      </c>
      <c r="M70">
        <v>1.125</v>
      </c>
      <c r="N70">
        <v>1</v>
      </c>
      <c r="O70">
        <v>1</v>
      </c>
      <c r="P70">
        <v>39</v>
      </c>
      <c r="Q70">
        <v>113.5</v>
      </c>
    </row>
    <row r="71" spans="1:17" ht="12.75">
      <c r="A71" t="s">
        <v>80</v>
      </c>
      <c r="B71">
        <v>4</v>
      </c>
      <c r="C71">
        <v>11</v>
      </c>
      <c r="D71">
        <v>19</v>
      </c>
      <c r="E71">
        <v>57.9</v>
      </c>
      <c r="F71">
        <v>5</v>
      </c>
      <c r="G71">
        <v>7</v>
      </c>
      <c r="H71">
        <v>71.4</v>
      </c>
      <c r="I71">
        <v>0</v>
      </c>
      <c r="J71">
        <v>19</v>
      </c>
      <c r="K71">
        <v>0</v>
      </c>
      <c r="L71">
        <v>5</v>
      </c>
      <c r="M71">
        <v>0</v>
      </c>
      <c r="N71">
        <v>6</v>
      </c>
      <c r="O71">
        <v>1</v>
      </c>
      <c r="P71">
        <v>27</v>
      </c>
      <c r="Q71">
        <v>103.2</v>
      </c>
    </row>
    <row r="72" spans="1:17" ht="12.75">
      <c r="A72" t="s">
        <v>81</v>
      </c>
      <c r="B72">
        <v>2</v>
      </c>
      <c r="C72">
        <v>7</v>
      </c>
      <c r="D72">
        <v>26</v>
      </c>
      <c r="E72">
        <v>26.9</v>
      </c>
      <c r="F72">
        <v>5</v>
      </c>
      <c r="G72">
        <v>7</v>
      </c>
      <c r="H72">
        <v>71.4</v>
      </c>
      <c r="I72">
        <v>4</v>
      </c>
      <c r="J72">
        <v>4</v>
      </c>
      <c r="K72">
        <v>11</v>
      </c>
      <c r="L72">
        <v>5</v>
      </c>
      <c r="M72">
        <v>2.2</v>
      </c>
      <c r="N72">
        <v>0</v>
      </c>
      <c r="O72">
        <v>3</v>
      </c>
      <c r="P72">
        <v>23</v>
      </c>
      <c r="Q72">
        <v>92.5</v>
      </c>
    </row>
    <row r="73" spans="1:17" ht="12.75">
      <c r="A73" t="s">
        <v>82</v>
      </c>
      <c r="B73">
        <v>2</v>
      </c>
      <c r="C73">
        <v>15</v>
      </c>
      <c r="D73">
        <v>18</v>
      </c>
      <c r="E73">
        <v>83.3</v>
      </c>
      <c r="F73">
        <v>1</v>
      </c>
      <c r="G73">
        <v>3</v>
      </c>
      <c r="H73">
        <v>33.3</v>
      </c>
      <c r="I73">
        <v>0</v>
      </c>
      <c r="J73">
        <v>7</v>
      </c>
      <c r="K73">
        <v>0</v>
      </c>
      <c r="L73">
        <v>6</v>
      </c>
      <c r="M73">
        <v>0</v>
      </c>
      <c r="N73">
        <v>3</v>
      </c>
      <c r="O73">
        <v>0</v>
      </c>
      <c r="P73">
        <v>31</v>
      </c>
      <c r="Q73">
        <v>62.8</v>
      </c>
    </row>
    <row r="74" spans="1:17" ht="12.75">
      <c r="A74" t="s">
        <v>83</v>
      </c>
      <c r="B74">
        <v>3</v>
      </c>
      <c r="C74">
        <v>10</v>
      </c>
      <c r="D74">
        <v>32</v>
      </c>
      <c r="E74">
        <v>31.2</v>
      </c>
      <c r="F74">
        <v>2</v>
      </c>
      <c r="G74">
        <v>2</v>
      </c>
      <c r="H74">
        <v>100</v>
      </c>
      <c r="I74">
        <v>1</v>
      </c>
      <c r="J74">
        <v>5</v>
      </c>
      <c r="K74">
        <v>4</v>
      </c>
      <c r="L74">
        <v>3</v>
      </c>
      <c r="M74">
        <v>1.333</v>
      </c>
      <c r="N74">
        <v>0</v>
      </c>
      <c r="O74">
        <v>2</v>
      </c>
      <c r="P74">
        <v>23</v>
      </c>
      <c r="Q74">
        <v>56.8</v>
      </c>
    </row>
    <row r="75" spans="1:17" ht="12.75">
      <c r="A75" t="s">
        <v>84</v>
      </c>
      <c r="B75">
        <v>2</v>
      </c>
      <c r="C75">
        <v>2</v>
      </c>
      <c r="D75">
        <v>3</v>
      </c>
      <c r="E75">
        <v>66.7</v>
      </c>
      <c r="F75">
        <v>0</v>
      </c>
      <c r="G75">
        <v>0</v>
      </c>
      <c r="H75">
        <v>0</v>
      </c>
      <c r="I75">
        <v>0</v>
      </c>
      <c r="J75">
        <v>6</v>
      </c>
      <c r="K75">
        <v>1</v>
      </c>
      <c r="L75">
        <v>1</v>
      </c>
      <c r="M75">
        <v>1</v>
      </c>
      <c r="N75">
        <v>0</v>
      </c>
      <c r="O75">
        <v>0</v>
      </c>
      <c r="P75">
        <v>4</v>
      </c>
      <c r="Q75">
        <v>17.3</v>
      </c>
    </row>
    <row r="76" ht="12.75">
      <c r="A76" t="s">
        <v>85</v>
      </c>
    </row>
    <row r="77" spans="1:17" ht="12.75">
      <c r="A77" t="s">
        <v>1</v>
      </c>
      <c r="B77" t="s">
        <v>2</v>
      </c>
      <c r="C77" t="s">
        <v>3</v>
      </c>
      <c r="D77" t="s">
        <v>4</v>
      </c>
      <c r="E77" t="s">
        <v>5</v>
      </c>
      <c r="F77" t="s">
        <v>6</v>
      </c>
      <c r="G77" t="s">
        <v>7</v>
      </c>
      <c r="H77" t="s">
        <v>8</v>
      </c>
      <c r="I77" t="s">
        <v>9</v>
      </c>
      <c r="J77" t="s">
        <v>10</v>
      </c>
      <c r="K77" t="s">
        <v>11</v>
      </c>
      <c r="L77" t="s">
        <v>12</v>
      </c>
      <c r="M77" t="s">
        <v>13</v>
      </c>
      <c r="N77" t="s">
        <v>14</v>
      </c>
      <c r="O77" t="s">
        <v>15</v>
      </c>
      <c r="P77" t="s">
        <v>16</v>
      </c>
      <c r="Q77" t="s">
        <v>17</v>
      </c>
    </row>
    <row r="78" spans="1:17" ht="12.75">
      <c r="A78" t="s">
        <v>86</v>
      </c>
      <c r="B78">
        <v>4</v>
      </c>
      <c r="C78">
        <v>16</v>
      </c>
      <c r="D78">
        <v>37</v>
      </c>
      <c r="E78">
        <v>43.2</v>
      </c>
      <c r="F78">
        <v>5</v>
      </c>
      <c r="G78">
        <v>10</v>
      </c>
      <c r="H78">
        <v>50</v>
      </c>
      <c r="I78">
        <v>0</v>
      </c>
      <c r="J78">
        <v>52</v>
      </c>
      <c r="K78">
        <v>9</v>
      </c>
      <c r="L78">
        <v>5</v>
      </c>
      <c r="M78">
        <v>1.8</v>
      </c>
      <c r="N78">
        <v>11</v>
      </c>
      <c r="O78">
        <v>2</v>
      </c>
      <c r="P78">
        <v>37</v>
      </c>
      <c r="Q78">
        <v>233.4</v>
      </c>
    </row>
    <row r="79" spans="1:17" ht="12.75">
      <c r="A79" t="s">
        <v>87</v>
      </c>
      <c r="B79">
        <v>3</v>
      </c>
      <c r="C79">
        <v>16</v>
      </c>
      <c r="D79">
        <v>34</v>
      </c>
      <c r="E79">
        <v>47.1</v>
      </c>
      <c r="F79">
        <v>5</v>
      </c>
      <c r="G79">
        <v>8</v>
      </c>
      <c r="H79">
        <v>62.5</v>
      </c>
      <c r="I79">
        <v>3</v>
      </c>
      <c r="J79">
        <v>13</v>
      </c>
      <c r="K79">
        <v>14</v>
      </c>
      <c r="L79">
        <v>4</v>
      </c>
      <c r="M79">
        <v>3.5</v>
      </c>
      <c r="N79">
        <v>0</v>
      </c>
      <c r="O79">
        <v>9</v>
      </c>
      <c r="P79">
        <v>40</v>
      </c>
      <c r="Q79">
        <v>156.4</v>
      </c>
    </row>
    <row r="80" spans="1:17" ht="12.75">
      <c r="A80" t="s">
        <v>88</v>
      </c>
      <c r="B80">
        <v>4</v>
      </c>
      <c r="C80">
        <v>23</v>
      </c>
      <c r="D80">
        <v>51</v>
      </c>
      <c r="E80">
        <v>45.1</v>
      </c>
      <c r="F80">
        <v>9</v>
      </c>
      <c r="G80">
        <v>12</v>
      </c>
      <c r="H80">
        <v>75</v>
      </c>
      <c r="I80">
        <v>2</v>
      </c>
      <c r="J80">
        <v>28</v>
      </c>
      <c r="K80">
        <v>4</v>
      </c>
      <c r="L80">
        <v>8</v>
      </c>
      <c r="M80">
        <v>0.5</v>
      </c>
      <c r="N80">
        <v>1</v>
      </c>
      <c r="O80">
        <v>5</v>
      </c>
      <c r="P80">
        <v>57</v>
      </c>
      <c r="Q80">
        <v>154.1</v>
      </c>
    </row>
    <row r="81" spans="1:17" ht="12.75">
      <c r="A81" t="s">
        <v>89</v>
      </c>
      <c r="B81">
        <v>4</v>
      </c>
      <c r="C81">
        <v>20</v>
      </c>
      <c r="D81">
        <v>51</v>
      </c>
      <c r="E81">
        <v>39.2</v>
      </c>
      <c r="F81">
        <v>12</v>
      </c>
      <c r="G81">
        <v>16</v>
      </c>
      <c r="H81">
        <v>75</v>
      </c>
      <c r="I81">
        <v>1</v>
      </c>
      <c r="J81">
        <v>26</v>
      </c>
      <c r="K81">
        <v>3</v>
      </c>
      <c r="L81">
        <v>12</v>
      </c>
      <c r="M81">
        <v>0.25</v>
      </c>
      <c r="N81">
        <v>2</v>
      </c>
      <c r="O81">
        <v>2</v>
      </c>
      <c r="P81">
        <v>53</v>
      </c>
      <c r="Q81">
        <v>133.1</v>
      </c>
    </row>
    <row r="82" spans="1:17" ht="12.75">
      <c r="A82" t="s">
        <v>90</v>
      </c>
      <c r="B82">
        <v>2</v>
      </c>
      <c r="C82">
        <v>11</v>
      </c>
      <c r="D82">
        <v>23</v>
      </c>
      <c r="E82">
        <v>47.8</v>
      </c>
      <c r="F82">
        <v>4</v>
      </c>
      <c r="G82">
        <v>5</v>
      </c>
      <c r="H82">
        <v>80</v>
      </c>
      <c r="I82">
        <v>1</v>
      </c>
      <c r="J82">
        <v>28</v>
      </c>
      <c r="K82">
        <v>5</v>
      </c>
      <c r="L82">
        <v>8</v>
      </c>
      <c r="M82">
        <v>0.625</v>
      </c>
      <c r="N82">
        <v>4</v>
      </c>
      <c r="O82">
        <v>2</v>
      </c>
      <c r="P82">
        <v>27</v>
      </c>
      <c r="Q82">
        <v>128.9</v>
      </c>
    </row>
    <row r="83" spans="1:17" ht="12.75">
      <c r="A83" t="s">
        <v>91</v>
      </c>
      <c r="B83">
        <v>4</v>
      </c>
      <c r="C83">
        <v>11</v>
      </c>
      <c r="D83">
        <v>33</v>
      </c>
      <c r="E83">
        <v>33.3</v>
      </c>
      <c r="F83">
        <v>7</v>
      </c>
      <c r="G83">
        <v>9</v>
      </c>
      <c r="H83">
        <v>77.8</v>
      </c>
      <c r="I83">
        <v>0</v>
      </c>
      <c r="J83">
        <v>9</v>
      </c>
      <c r="K83">
        <v>12</v>
      </c>
      <c r="L83">
        <v>18</v>
      </c>
      <c r="M83">
        <v>0.667</v>
      </c>
      <c r="N83">
        <v>1</v>
      </c>
      <c r="O83">
        <v>5</v>
      </c>
      <c r="P83">
        <v>29</v>
      </c>
      <c r="Q83">
        <v>109.6</v>
      </c>
    </row>
    <row r="84" spans="1:17" ht="12.75">
      <c r="A84" t="s">
        <v>92</v>
      </c>
      <c r="B84">
        <v>2</v>
      </c>
      <c r="C84">
        <v>5</v>
      </c>
      <c r="D84">
        <v>9</v>
      </c>
      <c r="E84">
        <v>55.6</v>
      </c>
      <c r="F84">
        <v>3</v>
      </c>
      <c r="G84">
        <v>5</v>
      </c>
      <c r="H84">
        <v>60</v>
      </c>
      <c r="I84">
        <v>0</v>
      </c>
      <c r="J84">
        <v>13</v>
      </c>
      <c r="K84">
        <v>2</v>
      </c>
      <c r="L84">
        <v>0</v>
      </c>
      <c r="M84">
        <v>0</v>
      </c>
      <c r="N84">
        <v>3</v>
      </c>
      <c r="O84">
        <v>0</v>
      </c>
      <c r="P84">
        <v>13</v>
      </c>
      <c r="Q84">
        <v>60.8</v>
      </c>
    </row>
    <row r="85" spans="1:17" ht="12.75">
      <c r="A85" t="s">
        <v>93</v>
      </c>
      <c r="B85">
        <v>2</v>
      </c>
      <c r="C85">
        <v>6</v>
      </c>
      <c r="D85">
        <v>18</v>
      </c>
      <c r="E85">
        <v>33.3</v>
      </c>
      <c r="F85">
        <v>2</v>
      </c>
      <c r="G85">
        <v>2</v>
      </c>
      <c r="H85">
        <v>100</v>
      </c>
      <c r="I85">
        <v>2</v>
      </c>
      <c r="J85">
        <v>5</v>
      </c>
      <c r="K85">
        <v>4</v>
      </c>
      <c r="L85">
        <v>4</v>
      </c>
      <c r="M85">
        <v>1</v>
      </c>
      <c r="N85">
        <v>0</v>
      </c>
      <c r="O85">
        <v>0</v>
      </c>
      <c r="P85">
        <v>16</v>
      </c>
      <c r="Q85">
        <v>44.8</v>
      </c>
    </row>
    <row r="86" spans="1:17" ht="12.75">
      <c r="A86" t="s">
        <v>94</v>
      </c>
      <c r="B86">
        <v>2</v>
      </c>
      <c r="C86">
        <v>6</v>
      </c>
      <c r="D86">
        <v>9</v>
      </c>
      <c r="E86">
        <v>66.7</v>
      </c>
      <c r="F86">
        <v>2</v>
      </c>
      <c r="G86">
        <v>2</v>
      </c>
      <c r="H86">
        <v>100</v>
      </c>
      <c r="I86">
        <v>0</v>
      </c>
      <c r="J86">
        <v>6</v>
      </c>
      <c r="K86">
        <v>3</v>
      </c>
      <c r="L86">
        <v>2</v>
      </c>
      <c r="M86">
        <v>1.5</v>
      </c>
      <c r="N86">
        <v>0</v>
      </c>
      <c r="O86">
        <v>1</v>
      </c>
      <c r="P86">
        <v>14</v>
      </c>
      <c r="Q86">
        <v>37.8</v>
      </c>
    </row>
    <row r="87" ht="12.75">
      <c r="A87" t="s">
        <v>95</v>
      </c>
    </row>
    <row r="88" spans="1:17" ht="12.75">
      <c r="A88" t="s">
        <v>1</v>
      </c>
      <c r="B88" t="s">
        <v>2</v>
      </c>
      <c r="C88" t="s">
        <v>3</v>
      </c>
      <c r="D88" t="s">
        <v>4</v>
      </c>
      <c r="E88" t="s">
        <v>5</v>
      </c>
      <c r="F88" t="s">
        <v>6</v>
      </c>
      <c r="G88" t="s">
        <v>7</v>
      </c>
      <c r="H88" t="s">
        <v>8</v>
      </c>
      <c r="I88" t="s">
        <v>9</v>
      </c>
      <c r="J88" t="s">
        <v>10</v>
      </c>
      <c r="K88" t="s">
        <v>11</v>
      </c>
      <c r="L88" t="s">
        <v>12</v>
      </c>
      <c r="M88" t="s">
        <v>13</v>
      </c>
      <c r="N88" t="s">
        <v>14</v>
      </c>
      <c r="O88" t="s">
        <v>15</v>
      </c>
      <c r="P88" t="s">
        <v>16</v>
      </c>
      <c r="Q88" t="s">
        <v>17</v>
      </c>
    </row>
    <row r="89" spans="1:17" ht="12.75">
      <c r="A89" t="s">
        <v>96</v>
      </c>
      <c r="B89">
        <v>3</v>
      </c>
      <c r="C89">
        <v>35</v>
      </c>
      <c r="D89">
        <v>59</v>
      </c>
      <c r="E89">
        <v>59.3</v>
      </c>
      <c r="F89">
        <v>19</v>
      </c>
      <c r="G89">
        <v>24</v>
      </c>
      <c r="H89">
        <v>79.2</v>
      </c>
      <c r="I89">
        <v>8</v>
      </c>
      <c r="J89">
        <v>13</v>
      </c>
      <c r="K89">
        <v>26</v>
      </c>
      <c r="L89">
        <v>10</v>
      </c>
      <c r="M89">
        <v>2.6</v>
      </c>
      <c r="N89">
        <v>0</v>
      </c>
      <c r="O89">
        <v>7</v>
      </c>
      <c r="P89">
        <v>97</v>
      </c>
      <c r="Q89">
        <v>261.4</v>
      </c>
    </row>
    <row r="90" spans="1:17" ht="12.75">
      <c r="A90" t="s">
        <v>97</v>
      </c>
      <c r="B90">
        <v>4</v>
      </c>
      <c r="C90">
        <v>14</v>
      </c>
      <c r="D90">
        <v>31</v>
      </c>
      <c r="E90">
        <v>45.2</v>
      </c>
      <c r="F90">
        <v>4</v>
      </c>
      <c r="G90">
        <v>5</v>
      </c>
      <c r="H90">
        <v>80</v>
      </c>
      <c r="I90">
        <v>2</v>
      </c>
      <c r="J90">
        <v>29</v>
      </c>
      <c r="K90">
        <v>16</v>
      </c>
      <c r="L90">
        <v>15</v>
      </c>
      <c r="M90">
        <v>1.067</v>
      </c>
      <c r="N90">
        <v>4</v>
      </c>
      <c r="O90">
        <v>7</v>
      </c>
      <c r="P90">
        <v>34</v>
      </c>
      <c r="Q90">
        <v>196.8</v>
      </c>
    </row>
    <row r="91" spans="1:17" ht="12.75">
      <c r="A91" t="s">
        <v>98</v>
      </c>
      <c r="B91">
        <v>4</v>
      </c>
      <c r="C91">
        <v>17</v>
      </c>
      <c r="D91">
        <v>33</v>
      </c>
      <c r="E91">
        <v>51.5</v>
      </c>
      <c r="F91">
        <v>8</v>
      </c>
      <c r="G91">
        <v>8</v>
      </c>
      <c r="H91">
        <v>100</v>
      </c>
      <c r="I91">
        <v>4</v>
      </c>
      <c r="J91">
        <v>11</v>
      </c>
      <c r="K91">
        <v>27</v>
      </c>
      <c r="L91">
        <v>10</v>
      </c>
      <c r="M91">
        <v>2.7</v>
      </c>
      <c r="N91">
        <v>0</v>
      </c>
      <c r="O91">
        <v>4</v>
      </c>
      <c r="P91">
        <v>46</v>
      </c>
      <c r="Q91">
        <v>180.1</v>
      </c>
    </row>
    <row r="92" spans="1:17" ht="12.75">
      <c r="A92" t="s">
        <v>99</v>
      </c>
      <c r="B92">
        <v>2</v>
      </c>
      <c r="C92">
        <v>23</v>
      </c>
      <c r="D92">
        <v>43</v>
      </c>
      <c r="E92">
        <v>53.5</v>
      </c>
      <c r="F92">
        <v>17</v>
      </c>
      <c r="G92">
        <v>19</v>
      </c>
      <c r="H92">
        <v>89.5</v>
      </c>
      <c r="I92">
        <v>5</v>
      </c>
      <c r="J92">
        <v>16</v>
      </c>
      <c r="K92">
        <v>10</v>
      </c>
      <c r="L92">
        <v>6</v>
      </c>
      <c r="M92">
        <v>1.667</v>
      </c>
      <c r="N92">
        <v>3</v>
      </c>
      <c r="O92">
        <v>3</v>
      </c>
      <c r="P92">
        <v>68</v>
      </c>
      <c r="Q92">
        <v>179</v>
      </c>
    </row>
    <row r="93" spans="1:17" ht="12.75">
      <c r="A93" t="s">
        <v>100</v>
      </c>
      <c r="B93">
        <v>2</v>
      </c>
      <c r="C93">
        <v>21</v>
      </c>
      <c r="D93">
        <v>40</v>
      </c>
      <c r="E93">
        <v>52.5</v>
      </c>
      <c r="F93">
        <v>3</v>
      </c>
      <c r="G93">
        <v>4</v>
      </c>
      <c r="H93">
        <v>75</v>
      </c>
      <c r="I93">
        <v>9</v>
      </c>
      <c r="J93">
        <v>14</v>
      </c>
      <c r="K93">
        <v>2</v>
      </c>
      <c r="L93">
        <v>4</v>
      </c>
      <c r="M93">
        <v>0.5</v>
      </c>
      <c r="N93">
        <v>2</v>
      </c>
      <c r="O93">
        <v>2</v>
      </c>
      <c r="P93">
        <v>54</v>
      </c>
      <c r="Q93">
        <v>142.3</v>
      </c>
    </row>
    <row r="94" spans="1:17" ht="12.75">
      <c r="A94" t="s">
        <v>101</v>
      </c>
      <c r="B94">
        <v>2</v>
      </c>
      <c r="C94">
        <v>10</v>
      </c>
      <c r="D94">
        <v>23</v>
      </c>
      <c r="E94">
        <v>43.5</v>
      </c>
      <c r="F94">
        <v>6</v>
      </c>
      <c r="G94">
        <v>6</v>
      </c>
      <c r="H94">
        <v>100</v>
      </c>
      <c r="I94">
        <v>4</v>
      </c>
      <c r="J94">
        <v>6</v>
      </c>
      <c r="K94">
        <v>15</v>
      </c>
      <c r="L94">
        <v>7</v>
      </c>
      <c r="M94">
        <v>2.143</v>
      </c>
      <c r="N94">
        <v>0</v>
      </c>
      <c r="O94">
        <v>1</v>
      </c>
      <c r="P94">
        <v>30</v>
      </c>
      <c r="Q94">
        <v>106.1</v>
      </c>
    </row>
    <row r="95" spans="1:17" ht="12.75">
      <c r="A95" t="s">
        <v>102</v>
      </c>
      <c r="B95">
        <v>2</v>
      </c>
      <c r="C95">
        <v>10</v>
      </c>
      <c r="D95">
        <v>19</v>
      </c>
      <c r="E95">
        <v>52.6</v>
      </c>
      <c r="F95">
        <v>7</v>
      </c>
      <c r="G95">
        <v>8</v>
      </c>
      <c r="H95">
        <v>87.5</v>
      </c>
      <c r="I95">
        <v>0</v>
      </c>
      <c r="J95">
        <v>17</v>
      </c>
      <c r="K95">
        <v>4</v>
      </c>
      <c r="L95">
        <v>2</v>
      </c>
      <c r="M95">
        <v>2</v>
      </c>
      <c r="N95">
        <v>3</v>
      </c>
      <c r="O95">
        <v>4</v>
      </c>
      <c r="P95">
        <v>27</v>
      </c>
      <c r="Q95">
        <v>105.5</v>
      </c>
    </row>
    <row r="96" spans="1:17" ht="12.75">
      <c r="A96" t="s">
        <v>103</v>
      </c>
      <c r="B96">
        <v>4</v>
      </c>
      <c r="C96">
        <v>11</v>
      </c>
      <c r="D96">
        <v>39</v>
      </c>
      <c r="E96">
        <v>28.2</v>
      </c>
      <c r="F96">
        <v>1</v>
      </c>
      <c r="G96">
        <v>4</v>
      </c>
      <c r="H96">
        <v>25</v>
      </c>
      <c r="I96">
        <v>0</v>
      </c>
      <c r="J96">
        <v>10</v>
      </c>
      <c r="K96">
        <v>6</v>
      </c>
      <c r="L96">
        <v>9</v>
      </c>
      <c r="M96">
        <v>0.667</v>
      </c>
      <c r="N96">
        <v>0</v>
      </c>
      <c r="O96">
        <v>2</v>
      </c>
      <c r="P96">
        <v>23</v>
      </c>
      <c r="Q96">
        <v>67.4</v>
      </c>
    </row>
    <row r="97" ht="12.75">
      <c r="A97" t="s">
        <v>104</v>
      </c>
    </row>
    <row r="98" spans="1:17" ht="12.75">
      <c r="A98" t="s">
        <v>1</v>
      </c>
      <c r="B98" t="s">
        <v>2</v>
      </c>
      <c r="C98" t="s">
        <v>3</v>
      </c>
      <c r="D98" t="s">
        <v>4</v>
      </c>
      <c r="E98" t="s">
        <v>5</v>
      </c>
      <c r="F98" t="s">
        <v>6</v>
      </c>
      <c r="G98" t="s">
        <v>7</v>
      </c>
      <c r="H98" t="s">
        <v>8</v>
      </c>
      <c r="I98" t="s">
        <v>9</v>
      </c>
      <c r="J98" t="s">
        <v>10</v>
      </c>
      <c r="K98" t="s">
        <v>11</v>
      </c>
      <c r="L98" t="s">
        <v>12</v>
      </c>
      <c r="M98" t="s">
        <v>13</v>
      </c>
      <c r="N98" t="s">
        <v>14</v>
      </c>
      <c r="O98" t="s">
        <v>15</v>
      </c>
      <c r="P98" t="s">
        <v>16</v>
      </c>
      <c r="Q98" t="s">
        <v>17</v>
      </c>
    </row>
    <row r="99" spans="1:17" ht="12.75">
      <c r="A99" t="s">
        <v>105</v>
      </c>
      <c r="B99">
        <v>3</v>
      </c>
      <c r="C99">
        <v>29</v>
      </c>
      <c r="D99">
        <v>64</v>
      </c>
      <c r="E99">
        <v>45.3</v>
      </c>
      <c r="F99">
        <v>12</v>
      </c>
      <c r="G99">
        <v>17</v>
      </c>
      <c r="H99">
        <v>70.6</v>
      </c>
      <c r="I99">
        <v>1</v>
      </c>
      <c r="J99">
        <v>35</v>
      </c>
      <c r="K99">
        <v>6</v>
      </c>
      <c r="L99">
        <v>12</v>
      </c>
      <c r="M99">
        <v>0.5</v>
      </c>
      <c r="N99">
        <v>4</v>
      </c>
      <c r="O99">
        <v>3</v>
      </c>
      <c r="P99">
        <v>71</v>
      </c>
      <c r="Q99">
        <v>193</v>
      </c>
    </row>
    <row r="100" spans="1:17" ht="12.75">
      <c r="A100" t="s">
        <v>106</v>
      </c>
      <c r="B100">
        <v>3</v>
      </c>
      <c r="C100">
        <v>24</v>
      </c>
      <c r="D100">
        <v>36</v>
      </c>
      <c r="E100">
        <v>66.7</v>
      </c>
      <c r="F100">
        <v>23</v>
      </c>
      <c r="G100">
        <v>27</v>
      </c>
      <c r="H100">
        <v>85.2</v>
      </c>
      <c r="I100">
        <v>0</v>
      </c>
      <c r="J100">
        <v>23</v>
      </c>
      <c r="K100">
        <v>10</v>
      </c>
      <c r="L100">
        <v>7</v>
      </c>
      <c r="M100">
        <v>1.429</v>
      </c>
      <c r="N100">
        <v>4</v>
      </c>
      <c r="O100">
        <v>2</v>
      </c>
      <c r="P100">
        <v>71</v>
      </c>
      <c r="Q100">
        <v>176.1</v>
      </c>
    </row>
    <row r="101" spans="1:17" ht="12.75">
      <c r="A101" t="s">
        <v>107</v>
      </c>
      <c r="B101">
        <v>4</v>
      </c>
      <c r="C101">
        <v>23</v>
      </c>
      <c r="D101">
        <v>46</v>
      </c>
      <c r="E101">
        <v>50</v>
      </c>
      <c r="F101">
        <v>15</v>
      </c>
      <c r="G101">
        <v>16</v>
      </c>
      <c r="H101">
        <v>93.8</v>
      </c>
      <c r="I101">
        <v>4</v>
      </c>
      <c r="J101">
        <v>26</v>
      </c>
      <c r="K101">
        <v>4</v>
      </c>
      <c r="L101">
        <v>3</v>
      </c>
      <c r="M101">
        <v>1.333</v>
      </c>
      <c r="N101">
        <v>3</v>
      </c>
      <c r="O101">
        <v>2</v>
      </c>
      <c r="P101">
        <v>65</v>
      </c>
      <c r="Q101">
        <v>166.5</v>
      </c>
    </row>
    <row r="102" spans="1:17" ht="12.75">
      <c r="A102" t="s">
        <v>108</v>
      </c>
      <c r="B102">
        <v>4</v>
      </c>
      <c r="C102">
        <v>14</v>
      </c>
      <c r="D102">
        <v>36</v>
      </c>
      <c r="E102">
        <v>38.9</v>
      </c>
      <c r="F102">
        <v>2</v>
      </c>
      <c r="G102">
        <v>2</v>
      </c>
      <c r="H102">
        <v>100</v>
      </c>
      <c r="I102">
        <v>0</v>
      </c>
      <c r="J102">
        <v>11</v>
      </c>
      <c r="K102">
        <v>32</v>
      </c>
      <c r="L102">
        <v>6</v>
      </c>
      <c r="M102">
        <v>5.333</v>
      </c>
      <c r="N102">
        <v>0</v>
      </c>
      <c r="O102">
        <v>3</v>
      </c>
      <c r="P102">
        <v>30</v>
      </c>
      <c r="Q102">
        <v>158.5</v>
      </c>
    </row>
    <row r="103" spans="1:17" ht="12.75">
      <c r="A103" t="s">
        <v>109</v>
      </c>
      <c r="B103">
        <v>4</v>
      </c>
      <c r="C103">
        <v>13</v>
      </c>
      <c r="D103">
        <v>35</v>
      </c>
      <c r="E103">
        <v>37.1</v>
      </c>
      <c r="F103">
        <v>3</v>
      </c>
      <c r="G103">
        <v>4</v>
      </c>
      <c r="H103">
        <v>75</v>
      </c>
      <c r="I103">
        <v>10</v>
      </c>
      <c r="J103">
        <v>15</v>
      </c>
      <c r="K103">
        <v>5</v>
      </c>
      <c r="L103">
        <v>4</v>
      </c>
      <c r="M103">
        <v>1.25</v>
      </c>
      <c r="N103">
        <v>2</v>
      </c>
      <c r="O103">
        <v>5</v>
      </c>
      <c r="P103">
        <v>39</v>
      </c>
      <c r="Q103">
        <v>155.1</v>
      </c>
    </row>
    <row r="104" spans="1:17" ht="12.75">
      <c r="A104" t="s">
        <v>110</v>
      </c>
      <c r="B104">
        <v>2</v>
      </c>
      <c r="C104">
        <v>12</v>
      </c>
      <c r="D104">
        <v>30</v>
      </c>
      <c r="E104">
        <v>40</v>
      </c>
      <c r="F104">
        <v>2</v>
      </c>
      <c r="G104">
        <v>2</v>
      </c>
      <c r="H104">
        <v>100</v>
      </c>
      <c r="I104">
        <v>3</v>
      </c>
      <c r="J104">
        <v>11</v>
      </c>
      <c r="K104">
        <v>20</v>
      </c>
      <c r="L104">
        <v>6</v>
      </c>
      <c r="M104">
        <v>3.333</v>
      </c>
      <c r="N104">
        <v>0</v>
      </c>
      <c r="O104">
        <v>4</v>
      </c>
      <c r="P104">
        <v>29</v>
      </c>
      <c r="Q104">
        <v>137.8</v>
      </c>
    </row>
    <row r="105" spans="1:17" ht="12.75">
      <c r="A105" t="s">
        <v>111</v>
      </c>
      <c r="B105">
        <v>3</v>
      </c>
      <c r="C105">
        <v>14</v>
      </c>
      <c r="D105">
        <v>39</v>
      </c>
      <c r="E105">
        <v>35.9</v>
      </c>
      <c r="F105">
        <v>6</v>
      </c>
      <c r="G105">
        <v>6</v>
      </c>
      <c r="H105">
        <v>100</v>
      </c>
      <c r="I105">
        <v>2</v>
      </c>
      <c r="J105">
        <v>18</v>
      </c>
      <c r="K105">
        <v>12</v>
      </c>
      <c r="L105">
        <v>9</v>
      </c>
      <c r="M105">
        <v>1.333</v>
      </c>
      <c r="N105">
        <v>0</v>
      </c>
      <c r="O105">
        <v>5</v>
      </c>
      <c r="P105">
        <v>36</v>
      </c>
      <c r="Q105">
        <v>133.3</v>
      </c>
    </row>
    <row r="106" spans="1:17" ht="12.75">
      <c r="A106" t="s">
        <v>112</v>
      </c>
      <c r="B106">
        <v>3</v>
      </c>
      <c r="C106">
        <v>12</v>
      </c>
      <c r="D106">
        <v>16</v>
      </c>
      <c r="E106">
        <v>75</v>
      </c>
      <c r="F106">
        <v>8</v>
      </c>
      <c r="G106">
        <v>11</v>
      </c>
      <c r="H106">
        <v>72.7</v>
      </c>
      <c r="I106">
        <v>0</v>
      </c>
      <c r="J106">
        <v>31</v>
      </c>
      <c r="K106">
        <v>0</v>
      </c>
      <c r="L106">
        <v>5</v>
      </c>
      <c r="M106">
        <v>0</v>
      </c>
      <c r="N106">
        <v>0</v>
      </c>
      <c r="O106">
        <v>2</v>
      </c>
      <c r="P106">
        <v>32</v>
      </c>
      <c r="Q106">
        <v>94</v>
      </c>
    </row>
    <row r="107" spans="1:17" ht="12.75">
      <c r="A107" t="s">
        <v>113</v>
      </c>
      <c r="B107">
        <v>2</v>
      </c>
      <c r="C107">
        <v>5</v>
      </c>
      <c r="D107">
        <v>12</v>
      </c>
      <c r="E107">
        <v>41.7</v>
      </c>
      <c r="F107">
        <v>11</v>
      </c>
      <c r="G107">
        <v>12</v>
      </c>
      <c r="H107">
        <v>91.7</v>
      </c>
      <c r="I107">
        <v>1</v>
      </c>
      <c r="J107">
        <v>5</v>
      </c>
      <c r="K107">
        <v>10</v>
      </c>
      <c r="L107">
        <v>2</v>
      </c>
      <c r="M107">
        <v>5</v>
      </c>
      <c r="N107">
        <v>0</v>
      </c>
      <c r="O107">
        <v>3</v>
      </c>
      <c r="P107">
        <v>22</v>
      </c>
      <c r="Q107">
        <v>78.1</v>
      </c>
    </row>
    <row r="108" ht="12.75">
      <c r="A108" t="s">
        <v>114</v>
      </c>
    </row>
    <row r="109" spans="1:17" ht="12.75">
      <c r="A109" t="s">
        <v>1</v>
      </c>
      <c r="B109" t="s">
        <v>2</v>
      </c>
      <c r="C109" t="s">
        <v>3</v>
      </c>
      <c r="D109" t="s">
        <v>4</v>
      </c>
      <c r="E109" t="s">
        <v>5</v>
      </c>
      <c r="F109" t="s">
        <v>6</v>
      </c>
      <c r="G109" t="s">
        <v>7</v>
      </c>
      <c r="H109" t="s">
        <v>8</v>
      </c>
      <c r="I109" t="s">
        <v>9</v>
      </c>
      <c r="J109" t="s">
        <v>10</v>
      </c>
      <c r="K109" t="s">
        <v>11</v>
      </c>
      <c r="L109" t="s">
        <v>12</v>
      </c>
      <c r="M109" t="s">
        <v>13</v>
      </c>
      <c r="N109" t="s">
        <v>14</v>
      </c>
      <c r="O109" t="s">
        <v>15</v>
      </c>
      <c r="P109" t="s">
        <v>16</v>
      </c>
      <c r="Q109" t="s">
        <v>17</v>
      </c>
    </row>
    <row r="110" spans="1:17" ht="12.75">
      <c r="A110" t="s">
        <v>115</v>
      </c>
      <c r="B110">
        <v>4</v>
      </c>
      <c r="C110">
        <v>32</v>
      </c>
      <c r="D110">
        <v>61</v>
      </c>
      <c r="E110">
        <v>52.5</v>
      </c>
      <c r="F110">
        <v>8</v>
      </c>
      <c r="G110">
        <v>18</v>
      </c>
      <c r="H110">
        <v>44.4</v>
      </c>
      <c r="I110">
        <v>0</v>
      </c>
      <c r="J110">
        <v>40</v>
      </c>
      <c r="K110">
        <v>17</v>
      </c>
      <c r="L110">
        <v>7</v>
      </c>
      <c r="M110">
        <v>2.429</v>
      </c>
      <c r="N110">
        <v>9</v>
      </c>
      <c r="O110">
        <v>4</v>
      </c>
      <c r="P110">
        <v>72</v>
      </c>
      <c r="Q110">
        <v>268.4</v>
      </c>
    </row>
    <row r="111" spans="1:17" ht="12.75">
      <c r="A111" t="s">
        <v>116</v>
      </c>
      <c r="B111">
        <v>4</v>
      </c>
      <c r="C111">
        <v>20</v>
      </c>
      <c r="D111">
        <v>34</v>
      </c>
      <c r="E111">
        <v>58.8</v>
      </c>
      <c r="F111">
        <v>10</v>
      </c>
      <c r="G111">
        <v>12</v>
      </c>
      <c r="H111">
        <v>83.3</v>
      </c>
      <c r="I111">
        <v>2</v>
      </c>
      <c r="J111">
        <v>25</v>
      </c>
      <c r="K111">
        <v>26</v>
      </c>
      <c r="L111">
        <v>9</v>
      </c>
      <c r="M111">
        <v>2.889</v>
      </c>
      <c r="N111">
        <v>0</v>
      </c>
      <c r="O111">
        <v>7</v>
      </c>
      <c r="P111">
        <v>52</v>
      </c>
      <c r="Q111">
        <v>212.2</v>
      </c>
    </row>
    <row r="112" spans="1:17" ht="12.75">
      <c r="A112" t="s">
        <v>117</v>
      </c>
      <c r="B112">
        <v>4</v>
      </c>
      <c r="C112">
        <v>14</v>
      </c>
      <c r="D112">
        <v>25</v>
      </c>
      <c r="E112">
        <v>56</v>
      </c>
      <c r="F112">
        <v>6</v>
      </c>
      <c r="G112">
        <v>16</v>
      </c>
      <c r="H112">
        <v>37.5</v>
      </c>
      <c r="I112">
        <v>0</v>
      </c>
      <c r="J112">
        <v>47</v>
      </c>
      <c r="K112">
        <v>5</v>
      </c>
      <c r="L112">
        <v>4</v>
      </c>
      <c r="M112">
        <v>1.25</v>
      </c>
      <c r="N112">
        <v>6</v>
      </c>
      <c r="O112">
        <v>5</v>
      </c>
      <c r="P112">
        <v>34</v>
      </c>
      <c r="Q112">
        <v>190.6</v>
      </c>
    </row>
    <row r="113" spans="1:17" ht="12.75">
      <c r="A113" t="s">
        <v>118</v>
      </c>
      <c r="B113">
        <v>4</v>
      </c>
      <c r="C113">
        <v>19</v>
      </c>
      <c r="D113">
        <v>35</v>
      </c>
      <c r="E113">
        <v>54.3</v>
      </c>
      <c r="F113">
        <v>10</v>
      </c>
      <c r="G113">
        <v>12</v>
      </c>
      <c r="H113">
        <v>83.3</v>
      </c>
      <c r="I113">
        <v>0</v>
      </c>
      <c r="J113">
        <v>26</v>
      </c>
      <c r="K113">
        <v>8</v>
      </c>
      <c r="L113">
        <v>5</v>
      </c>
      <c r="M113">
        <v>1.6</v>
      </c>
      <c r="N113">
        <v>0</v>
      </c>
      <c r="O113">
        <v>5</v>
      </c>
      <c r="P113">
        <v>48</v>
      </c>
      <c r="Q113">
        <v>139</v>
      </c>
    </row>
    <row r="114" spans="1:17" ht="12.75">
      <c r="A114" t="s">
        <v>119</v>
      </c>
      <c r="B114">
        <v>2</v>
      </c>
      <c r="C114">
        <v>13</v>
      </c>
      <c r="D114">
        <v>31</v>
      </c>
      <c r="E114">
        <v>41.9</v>
      </c>
      <c r="F114">
        <v>6</v>
      </c>
      <c r="G114">
        <v>7</v>
      </c>
      <c r="H114">
        <v>85.7</v>
      </c>
      <c r="I114">
        <v>1</v>
      </c>
      <c r="J114">
        <v>8</v>
      </c>
      <c r="K114">
        <v>11</v>
      </c>
      <c r="L114">
        <v>5</v>
      </c>
      <c r="M114">
        <v>2.2</v>
      </c>
      <c r="N114">
        <v>0</v>
      </c>
      <c r="O114">
        <v>3</v>
      </c>
      <c r="P114">
        <v>33</v>
      </c>
      <c r="Q114">
        <v>97.4</v>
      </c>
    </row>
    <row r="115" spans="1:17" ht="12.75">
      <c r="A115" t="s">
        <v>120</v>
      </c>
      <c r="B115">
        <v>3</v>
      </c>
      <c r="C115">
        <v>9</v>
      </c>
      <c r="D115">
        <v>16</v>
      </c>
      <c r="E115">
        <v>56.2</v>
      </c>
      <c r="F115">
        <v>4</v>
      </c>
      <c r="G115">
        <v>11</v>
      </c>
      <c r="H115">
        <v>36.4</v>
      </c>
      <c r="I115">
        <v>0</v>
      </c>
      <c r="J115">
        <v>14</v>
      </c>
      <c r="K115">
        <v>0</v>
      </c>
      <c r="L115">
        <v>5</v>
      </c>
      <c r="M115">
        <v>0</v>
      </c>
      <c r="N115">
        <v>6</v>
      </c>
      <c r="O115">
        <v>1</v>
      </c>
      <c r="P115">
        <v>22</v>
      </c>
      <c r="Q115">
        <v>89.7</v>
      </c>
    </row>
    <row r="116" spans="1:17" ht="12.75">
      <c r="A116" t="s">
        <v>121</v>
      </c>
      <c r="B116">
        <v>3</v>
      </c>
      <c r="C116">
        <v>6</v>
      </c>
      <c r="D116">
        <v>17</v>
      </c>
      <c r="E116">
        <v>35.3</v>
      </c>
      <c r="F116">
        <v>13</v>
      </c>
      <c r="G116">
        <v>13</v>
      </c>
      <c r="H116">
        <v>100</v>
      </c>
      <c r="I116">
        <v>2</v>
      </c>
      <c r="J116">
        <v>8</v>
      </c>
      <c r="K116">
        <v>4</v>
      </c>
      <c r="L116">
        <v>5</v>
      </c>
      <c r="M116">
        <v>0.8</v>
      </c>
      <c r="N116">
        <v>2</v>
      </c>
      <c r="O116">
        <v>2</v>
      </c>
      <c r="P116">
        <v>27</v>
      </c>
      <c r="Q116">
        <v>82.9</v>
      </c>
    </row>
    <row r="117" spans="1:17" ht="12.75">
      <c r="A117" t="s">
        <v>122</v>
      </c>
      <c r="B117">
        <v>2</v>
      </c>
      <c r="C117">
        <v>18</v>
      </c>
      <c r="D117">
        <v>32</v>
      </c>
      <c r="E117">
        <v>56.2</v>
      </c>
      <c r="F117">
        <v>4</v>
      </c>
      <c r="G117">
        <v>6</v>
      </c>
      <c r="H117">
        <v>66.7</v>
      </c>
      <c r="I117">
        <v>0</v>
      </c>
      <c r="J117">
        <v>8</v>
      </c>
      <c r="K117">
        <v>3</v>
      </c>
      <c r="L117">
        <v>2</v>
      </c>
      <c r="M117">
        <v>1.5</v>
      </c>
      <c r="N117">
        <v>1</v>
      </c>
      <c r="O117">
        <v>0</v>
      </c>
      <c r="P117">
        <v>40</v>
      </c>
      <c r="Q117">
        <v>69.7</v>
      </c>
    </row>
    <row r="118" spans="1:17" ht="12.75">
      <c r="A118" t="s">
        <v>123</v>
      </c>
      <c r="B118">
        <v>2</v>
      </c>
      <c r="C118">
        <v>1</v>
      </c>
      <c r="D118">
        <v>3</v>
      </c>
      <c r="E118">
        <v>33.3</v>
      </c>
      <c r="F118">
        <v>5</v>
      </c>
      <c r="G118">
        <v>7</v>
      </c>
      <c r="H118">
        <v>71.4</v>
      </c>
      <c r="I118">
        <v>0</v>
      </c>
      <c r="J118">
        <v>3</v>
      </c>
      <c r="K118">
        <v>5</v>
      </c>
      <c r="L118">
        <v>1</v>
      </c>
      <c r="M118">
        <v>5</v>
      </c>
      <c r="N118">
        <v>0</v>
      </c>
      <c r="O118">
        <v>3</v>
      </c>
      <c r="P118">
        <v>7</v>
      </c>
      <c r="Q118">
        <v>40.5</v>
      </c>
    </row>
    <row r="119" ht="12.75">
      <c r="A119" t="s">
        <v>124</v>
      </c>
    </row>
    <row r="120" spans="1:17" ht="12.75">
      <c r="A120" t="s">
        <v>1</v>
      </c>
      <c r="B120" t="s">
        <v>2</v>
      </c>
      <c r="C120" t="s">
        <v>3</v>
      </c>
      <c r="D120" t="s">
        <v>4</v>
      </c>
      <c r="E120" t="s">
        <v>5</v>
      </c>
      <c r="F120" t="s">
        <v>6</v>
      </c>
      <c r="G120" t="s">
        <v>7</v>
      </c>
      <c r="H120" t="s">
        <v>8</v>
      </c>
      <c r="I120" t="s">
        <v>9</v>
      </c>
      <c r="J120" t="s">
        <v>10</v>
      </c>
      <c r="K120" t="s">
        <v>11</v>
      </c>
      <c r="L120" t="s">
        <v>12</v>
      </c>
      <c r="M120" t="s">
        <v>13</v>
      </c>
      <c r="N120" t="s">
        <v>14</v>
      </c>
      <c r="O120" t="s">
        <v>15</v>
      </c>
      <c r="P120" t="s">
        <v>16</v>
      </c>
      <c r="Q120" t="s">
        <v>17</v>
      </c>
    </row>
    <row r="121" spans="1:17" ht="12.75">
      <c r="A121" t="s">
        <v>125</v>
      </c>
      <c r="B121">
        <v>4</v>
      </c>
      <c r="C121">
        <v>15</v>
      </c>
      <c r="D121">
        <v>40</v>
      </c>
      <c r="E121">
        <v>37.5</v>
      </c>
      <c r="F121">
        <v>5</v>
      </c>
      <c r="G121">
        <v>6</v>
      </c>
      <c r="H121">
        <v>83.3</v>
      </c>
      <c r="I121">
        <v>13</v>
      </c>
      <c r="J121">
        <v>18</v>
      </c>
      <c r="K121">
        <v>8</v>
      </c>
      <c r="L121">
        <v>4</v>
      </c>
      <c r="M121">
        <v>2</v>
      </c>
      <c r="N121">
        <v>3</v>
      </c>
      <c r="O121">
        <v>10</v>
      </c>
      <c r="P121">
        <v>48</v>
      </c>
      <c r="Q121">
        <v>218.8</v>
      </c>
    </row>
    <row r="122" spans="1:17" ht="12.75">
      <c r="A122" t="s">
        <v>126</v>
      </c>
      <c r="B122">
        <v>4</v>
      </c>
      <c r="C122">
        <v>19</v>
      </c>
      <c r="D122">
        <v>39</v>
      </c>
      <c r="E122">
        <v>48.7</v>
      </c>
      <c r="F122">
        <v>9</v>
      </c>
      <c r="G122">
        <v>16</v>
      </c>
      <c r="H122">
        <v>56.2</v>
      </c>
      <c r="I122">
        <v>2</v>
      </c>
      <c r="J122">
        <v>18</v>
      </c>
      <c r="K122">
        <v>15</v>
      </c>
      <c r="L122">
        <v>8</v>
      </c>
      <c r="M122">
        <v>1.875</v>
      </c>
      <c r="N122">
        <v>6</v>
      </c>
      <c r="O122">
        <v>4</v>
      </c>
      <c r="P122">
        <v>49</v>
      </c>
      <c r="Q122">
        <v>190.1</v>
      </c>
    </row>
    <row r="123" spans="1:17" ht="12.75">
      <c r="A123" t="s">
        <v>127</v>
      </c>
      <c r="B123">
        <v>3</v>
      </c>
      <c r="C123">
        <v>16</v>
      </c>
      <c r="D123">
        <v>43</v>
      </c>
      <c r="E123">
        <v>37.2</v>
      </c>
      <c r="F123">
        <v>16</v>
      </c>
      <c r="G123">
        <v>16</v>
      </c>
      <c r="H123">
        <v>100</v>
      </c>
      <c r="I123">
        <v>4</v>
      </c>
      <c r="J123">
        <v>44</v>
      </c>
      <c r="K123">
        <v>4</v>
      </c>
      <c r="L123">
        <v>3</v>
      </c>
      <c r="M123">
        <v>1.333</v>
      </c>
      <c r="N123">
        <v>1</v>
      </c>
      <c r="O123">
        <v>4</v>
      </c>
      <c r="P123">
        <v>52</v>
      </c>
      <c r="Q123">
        <v>179.8</v>
      </c>
    </row>
    <row r="124" spans="1:17" ht="12.75">
      <c r="A124" t="s">
        <v>128</v>
      </c>
      <c r="B124">
        <v>3</v>
      </c>
      <c r="C124">
        <v>25</v>
      </c>
      <c r="D124">
        <v>44</v>
      </c>
      <c r="E124">
        <v>56.8</v>
      </c>
      <c r="F124">
        <v>10</v>
      </c>
      <c r="G124">
        <v>14</v>
      </c>
      <c r="H124">
        <v>71.4</v>
      </c>
      <c r="I124">
        <v>8</v>
      </c>
      <c r="J124">
        <v>10</v>
      </c>
      <c r="K124">
        <v>11</v>
      </c>
      <c r="L124">
        <v>7</v>
      </c>
      <c r="M124">
        <v>1.571</v>
      </c>
      <c r="N124">
        <v>1</v>
      </c>
      <c r="O124">
        <v>5</v>
      </c>
      <c r="P124">
        <v>68</v>
      </c>
      <c r="Q124">
        <v>179.5</v>
      </c>
    </row>
    <row r="125" spans="1:17" ht="12.75">
      <c r="A125" t="s">
        <v>129</v>
      </c>
      <c r="B125">
        <v>4</v>
      </c>
      <c r="C125">
        <v>17</v>
      </c>
      <c r="D125">
        <v>32</v>
      </c>
      <c r="E125">
        <v>53.1</v>
      </c>
      <c r="F125">
        <v>11</v>
      </c>
      <c r="G125">
        <v>12</v>
      </c>
      <c r="H125">
        <v>91.7</v>
      </c>
      <c r="I125">
        <v>5</v>
      </c>
      <c r="J125">
        <v>14</v>
      </c>
      <c r="K125">
        <v>11</v>
      </c>
      <c r="L125">
        <v>4</v>
      </c>
      <c r="M125">
        <v>2.75</v>
      </c>
      <c r="N125">
        <v>0</v>
      </c>
      <c r="O125">
        <v>5</v>
      </c>
      <c r="P125">
        <v>50</v>
      </c>
      <c r="Q125">
        <v>149.6</v>
      </c>
    </row>
    <row r="126" spans="1:17" ht="12.75">
      <c r="A126" t="s">
        <v>130</v>
      </c>
      <c r="B126">
        <v>3</v>
      </c>
      <c r="C126">
        <v>16</v>
      </c>
      <c r="D126">
        <v>30</v>
      </c>
      <c r="E126">
        <v>53.3</v>
      </c>
      <c r="F126">
        <v>13</v>
      </c>
      <c r="G126">
        <v>20</v>
      </c>
      <c r="H126">
        <v>65</v>
      </c>
      <c r="I126">
        <v>0</v>
      </c>
      <c r="J126">
        <v>14</v>
      </c>
      <c r="K126">
        <v>0</v>
      </c>
      <c r="L126">
        <v>10</v>
      </c>
      <c r="M126">
        <v>0</v>
      </c>
      <c r="N126">
        <v>5</v>
      </c>
      <c r="O126">
        <v>1</v>
      </c>
      <c r="P126">
        <v>45</v>
      </c>
      <c r="Q126">
        <v>106.6</v>
      </c>
    </row>
    <row r="127" spans="1:17" ht="12.75">
      <c r="A127" t="s">
        <v>131</v>
      </c>
      <c r="B127">
        <v>3</v>
      </c>
      <c r="C127">
        <v>14</v>
      </c>
      <c r="D127">
        <v>37</v>
      </c>
      <c r="E127">
        <v>37.8</v>
      </c>
      <c r="F127">
        <v>0</v>
      </c>
      <c r="G127">
        <v>0</v>
      </c>
      <c r="H127">
        <v>0</v>
      </c>
      <c r="I127">
        <v>5</v>
      </c>
      <c r="J127">
        <v>4</v>
      </c>
      <c r="K127">
        <v>7</v>
      </c>
      <c r="L127">
        <v>2</v>
      </c>
      <c r="M127">
        <v>3.5</v>
      </c>
      <c r="N127">
        <v>0</v>
      </c>
      <c r="O127">
        <v>2</v>
      </c>
      <c r="P127">
        <v>33</v>
      </c>
      <c r="Q127">
        <v>90.1</v>
      </c>
    </row>
    <row r="128" spans="1:17" ht="12.75">
      <c r="A128" t="s">
        <v>132</v>
      </c>
      <c r="B128">
        <v>2</v>
      </c>
      <c r="C128">
        <v>7</v>
      </c>
      <c r="D128">
        <v>12</v>
      </c>
      <c r="E128">
        <v>58.3</v>
      </c>
      <c r="F128">
        <v>2</v>
      </c>
      <c r="G128">
        <v>4</v>
      </c>
      <c r="H128">
        <v>50</v>
      </c>
      <c r="I128">
        <v>0</v>
      </c>
      <c r="J128">
        <v>8</v>
      </c>
      <c r="K128">
        <v>2</v>
      </c>
      <c r="L128">
        <v>0</v>
      </c>
      <c r="M128">
        <v>0</v>
      </c>
      <c r="N128">
        <v>5</v>
      </c>
      <c r="O128">
        <v>1</v>
      </c>
      <c r="P128">
        <v>16</v>
      </c>
      <c r="Q128">
        <v>72.8</v>
      </c>
    </row>
    <row r="129" spans="1:17" ht="12.75">
      <c r="A129" t="s">
        <v>133</v>
      </c>
      <c r="B129">
        <v>1</v>
      </c>
      <c r="C129">
        <v>1</v>
      </c>
      <c r="D129">
        <v>4</v>
      </c>
      <c r="E129">
        <v>25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2</v>
      </c>
      <c r="O129">
        <v>0</v>
      </c>
      <c r="P129">
        <v>2</v>
      </c>
      <c r="Q129">
        <v>15.1</v>
      </c>
    </row>
    <row r="130" ht="12.75">
      <c r="A130" t="s">
        <v>134</v>
      </c>
    </row>
    <row r="131" spans="1:17" ht="12.75">
      <c r="A131" t="s">
        <v>1</v>
      </c>
      <c r="B131" t="s">
        <v>2</v>
      </c>
      <c r="C131" t="s">
        <v>3</v>
      </c>
      <c r="D131" t="s">
        <v>4</v>
      </c>
      <c r="E131" t="s">
        <v>5</v>
      </c>
      <c r="F131" t="s">
        <v>6</v>
      </c>
      <c r="G131" t="s">
        <v>7</v>
      </c>
      <c r="H131" t="s">
        <v>8</v>
      </c>
      <c r="I131" t="s">
        <v>9</v>
      </c>
      <c r="J131" t="s">
        <v>10</v>
      </c>
      <c r="K131" t="s">
        <v>11</v>
      </c>
      <c r="L131" t="s">
        <v>12</v>
      </c>
      <c r="M131" t="s">
        <v>13</v>
      </c>
      <c r="N131" t="s">
        <v>14</v>
      </c>
      <c r="O131" t="s">
        <v>15</v>
      </c>
      <c r="P131" t="s">
        <v>16</v>
      </c>
      <c r="Q131" t="s">
        <v>17</v>
      </c>
    </row>
    <row r="132" spans="1:17" ht="12.75">
      <c r="A132" t="s">
        <v>135</v>
      </c>
      <c r="B132">
        <v>4</v>
      </c>
      <c r="C132">
        <v>7</v>
      </c>
      <c r="D132">
        <v>30</v>
      </c>
      <c r="E132">
        <v>23.3</v>
      </c>
      <c r="F132">
        <v>8</v>
      </c>
      <c r="G132">
        <v>15</v>
      </c>
      <c r="H132">
        <v>53.3</v>
      </c>
      <c r="I132">
        <v>1</v>
      </c>
      <c r="J132">
        <v>35</v>
      </c>
      <c r="K132">
        <v>29</v>
      </c>
      <c r="L132">
        <v>9</v>
      </c>
      <c r="M132">
        <v>3.222</v>
      </c>
      <c r="N132">
        <v>1</v>
      </c>
      <c r="O132">
        <v>7</v>
      </c>
      <c r="P132">
        <v>23</v>
      </c>
      <c r="Q132">
        <v>211.5</v>
      </c>
    </row>
    <row r="133" spans="1:17" ht="12.75">
      <c r="A133" t="s">
        <v>136</v>
      </c>
      <c r="B133">
        <v>4</v>
      </c>
      <c r="C133">
        <v>25</v>
      </c>
      <c r="D133">
        <v>56</v>
      </c>
      <c r="E133">
        <v>44.6</v>
      </c>
      <c r="F133">
        <v>20</v>
      </c>
      <c r="G133">
        <v>31</v>
      </c>
      <c r="H133">
        <v>64.5</v>
      </c>
      <c r="I133">
        <v>4</v>
      </c>
      <c r="J133">
        <v>21</v>
      </c>
      <c r="K133">
        <v>9</v>
      </c>
      <c r="L133">
        <v>9</v>
      </c>
      <c r="M133">
        <v>1</v>
      </c>
      <c r="N133">
        <v>3</v>
      </c>
      <c r="O133">
        <v>7</v>
      </c>
      <c r="P133">
        <v>74</v>
      </c>
      <c r="Q133">
        <v>204.4</v>
      </c>
    </row>
    <row r="134" spans="1:17" ht="12.75">
      <c r="A134" t="s">
        <v>137</v>
      </c>
      <c r="B134">
        <v>4</v>
      </c>
      <c r="C134">
        <v>24</v>
      </c>
      <c r="D134">
        <v>51</v>
      </c>
      <c r="E134">
        <v>47.1</v>
      </c>
      <c r="F134">
        <v>3</v>
      </c>
      <c r="G134">
        <v>6</v>
      </c>
      <c r="H134">
        <v>50</v>
      </c>
      <c r="I134">
        <v>5</v>
      </c>
      <c r="J134">
        <v>13</v>
      </c>
      <c r="K134">
        <v>15</v>
      </c>
      <c r="L134">
        <v>8</v>
      </c>
      <c r="M134">
        <v>1.875</v>
      </c>
      <c r="N134">
        <v>0</v>
      </c>
      <c r="O134">
        <v>3</v>
      </c>
      <c r="P134">
        <v>56</v>
      </c>
      <c r="Q134">
        <v>157.2</v>
      </c>
    </row>
    <row r="135" spans="1:17" ht="12.75">
      <c r="A135" t="s">
        <v>138</v>
      </c>
      <c r="B135">
        <v>4</v>
      </c>
      <c r="C135">
        <v>16</v>
      </c>
      <c r="D135">
        <v>42</v>
      </c>
      <c r="E135">
        <v>38.1</v>
      </c>
      <c r="F135">
        <v>2</v>
      </c>
      <c r="G135">
        <v>2</v>
      </c>
      <c r="H135">
        <v>100</v>
      </c>
      <c r="I135">
        <v>0</v>
      </c>
      <c r="J135">
        <v>10</v>
      </c>
      <c r="K135">
        <v>25</v>
      </c>
      <c r="L135">
        <v>7</v>
      </c>
      <c r="M135">
        <v>3.571</v>
      </c>
      <c r="N135">
        <v>0</v>
      </c>
      <c r="O135">
        <v>2</v>
      </c>
      <c r="P135">
        <v>34</v>
      </c>
      <c r="Q135">
        <v>135.5</v>
      </c>
    </row>
    <row r="136" spans="1:17" ht="12.75">
      <c r="A136" t="s">
        <v>139</v>
      </c>
      <c r="B136">
        <v>3</v>
      </c>
      <c r="C136">
        <v>8</v>
      </c>
      <c r="D136">
        <v>24</v>
      </c>
      <c r="E136">
        <v>33.3</v>
      </c>
      <c r="F136">
        <v>4</v>
      </c>
      <c r="G136">
        <v>4</v>
      </c>
      <c r="H136">
        <v>100</v>
      </c>
      <c r="I136">
        <v>6</v>
      </c>
      <c r="J136">
        <v>4</v>
      </c>
      <c r="K136">
        <v>17</v>
      </c>
      <c r="L136">
        <v>0</v>
      </c>
      <c r="M136">
        <v>0</v>
      </c>
      <c r="N136">
        <v>1</v>
      </c>
      <c r="O136">
        <v>3</v>
      </c>
      <c r="P136">
        <v>26</v>
      </c>
      <c r="Q136">
        <v>127.9</v>
      </c>
    </row>
    <row r="137" spans="1:17" ht="12.75">
      <c r="A137" t="s">
        <v>140</v>
      </c>
      <c r="B137">
        <v>4</v>
      </c>
      <c r="C137">
        <v>9</v>
      </c>
      <c r="D137">
        <v>26</v>
      </c>
      <c r="E137">
        <v>34.6</v>
      </c>
      <c r="F137">
        <v>10</v>
      </c>
      <c r="G137">
        <v>12</v>
      </c>
      <c r="H137">
        <v>83.3</v>
      </c>
      <c r="I137">
        <v>0</v>
      </c>
      <c r="J137">
        <v>14</v>
      </c>
      <c r="K137">
        <v>4</v>
      </c>
      <c r="L137">
        <v>8</v>
      </c>
      <c r="M137">
        <v>0.5</v>
      </c>
      <c r="N137">
        <v>4</v>
      </c>
      <c r="O137">
        <v>6</v>
      </c>
      <c r="P137">
        <v>28</v>
      </c>
      <c r="Q137">
        <v>116.8</v>
      </c>
    </row>
    <row r="138" spans="1:17" ht="12.75">
      <c r="A138" t="s">
        <v>141</v>
      </c>
      <c r="B138">
        <v>4</v>
      </c>
      <c r="C138">
        <v>17</v>
      </c>
      <c r="D138">
        <v>36</v>
      </c>
      <c r="E138">
        <v>47.2</v>
      </c>
      <c r="F138">
        <v>6</v>
      </c>
      <c r="G138">
        <v>10</v>
      </c>
      <c r="H138">
        <v>60</v>
      </c>
      <c r="I138">
        <v>0</v>
      </c>
      <c r="J138">
        <v>14</v>
      </c>
      <c r="K138">
        <v>0</v>
      </c>
      <c r="L138">
        <v>7</v>
      </c>
      <c r="M138">
        <v>0</v>
      </c>
      <c r="N138">
        <v>1</v>
      </c>
      <c r="O138">
        <v>1</v>
      </c>
      <c r="P138">
        <v>40</v>
      </c>
      <c r="Q138">
        <v>75.5</v>
      </c>
    </row>
    <row r="139" spans="1:17" ht="12.75">
      <c r="A139" t="s">
        <v>142</v>
      </c>
      <c r="B139">
        <v>2</v>
      </c>
      <c r="C139">
        <v>4</v>
      </c>
      <c r="D139">
        <v>8</v>
      </c>
      <c r="E139">
        <v>50</v>
      </c>
      <c r="F139">
        <v>2</v>
      </c>
      <c r="G139">
        <v>3</v>
      </c>
      <c r="H139">
        <v>66.7</v>
      </c>
      <c r="I139">
        <v>0</v>
      </c>
      <c r="J139">
        <v>9</v>
      </c>
      <c r="K139">
        <v>1</v>
      </c>
      <c r="L139">
        <v>3</v>
      </c>
      <c r="M139">
        <v>0.333</v>
      </c>
      <c r="N139">
        <v>5</v>
      </c>
      <c r="O139">
        <v>0</v>
      </c>
      <c r="P139">
        <v>10</v>
      </c>
      <c r="Q139">
        <v>61</v>
      </c>
    </row>
    <row r="140" ht="12.75">
      <c r="A140" t="s">
        <v>143</v>
      </c>
    </row>
    <row r="141" spans="1:17" ht="12.75">
      <c r="A141" t="s">
        <v>1</v>
      </c>
      <c r="B141" t="s">
        <v>2</v>
      </c>
      <c r="C141" t="s">
        <v>3</v>
      </c>
      <c r="D141" t="s">
        <v>4</v>
      </c>
      <c r="E141" t="s">
        <v>5</v>
      </c>
      <c r="F141" t="s">
        <v>6</v>
      </c>
      <c r="G141" t="s">
        <v>7</v>
      </c>
      <c r="H141" t="s">
        <v>8</v>
      </c>
      <c r="I141" t="s">
        <v>9</v>
      </c>
      <c r="J141" t="s">
        <v>10</v>
      </c>
      <c r="K141" t="s">
        <v>11</v>
      </c>
      <c r="L141" t="s">
        <v>12</v>
      </c>
      <c r="M141" t="s">
        <v>13</v>
      </c>
      <c r="N141" t="s">
        <v>14</v>
      </c>
      <c r="O141" t="s">
        <v>15</v>
      </c>
      <c r="P141" t="s">
        <v>16</v>
      </c>
      <c r="Q141" t="s">
        <v>17</v>
      </c>
    </row>
    <row r="142" spans="1:17" ht="12.75">
      <c r="A142" t="s">
        <v>144</v>
      </c>
      <c r="B142">
        <v>4</v>
      </c>
      <c r="C142">
        <v>23</v>
      </c>
      <c r="D142">
        <v>69</v>
      </c>
      <c r="E142">
        <v>33.3</v>
      </c>
      <c r="F142">
        <v>31</v>
      </c>
      <c r="G142">
        <v>35</v>
      </c>
      <c r="H142">
        <v>88.6</v>
      </c>
      <c r="I142">
        <v>4</v>
      </c>
      <c r="J142">
        <v>26</v>
      </c>
      <c r="K142">
        <v>13</v>
      </c>
      <c r="L142">
        <v>12</v>
      </c>
      <c r="M142">
        <v>1.083</v>
      </c>
      <c r="N142">
        <v>4</v>
      </c>
      <c r="O142">
        <v>3</v>
      </c>
      <c r="P142">
        <v>81</v>
      </c>
      <c r="Q142">
        <v>221.1</v>
      </c>
    </row>
    <row r="143" spans="1:17" ht="12.75">
      <c r="A143" t="s">
        <v>145</v>
      </c>
      <c r="B143">
        <v>2</v>
      </c>
      <c r="C143">
        <v>17</v>
      </c>
      <c r="D143">
        <v>33</v>
      </c>
      <c r="E143">
        <v>51.5</v>
      </c>
      <c r="F143">
        <v>13</v>
      </c>
      <c r="G143">
        <v>17</v>
      </c>
      <c r="H143">
        <v>76.5</v>
      </c>
      <c r="I143">
        <v>0</v>
      </c>
      <c r="J143">
        <v>23</v>
      </c>
      <c r="K143">
        <v>12</v>
      </c>
      <c r="L143">
        <v>5</v>
      </c>
      <c r="M143">
        <v>2.4</v>
      </c>
      <c r="N143">
        <v>2</v>
      </c>
      <c r="O143">
        <v>5</v>
      </c>
      <c r="P143">
        <v>47</v>
      </c>
      <c r="Q143">
        <v>157.9</v>
      </c>
    </row>
    <row r="144" spans="1:17" ht="12.75">
      <c r="A144" t="s">
        <v>146</v>
      </c>
      <c r="B144">
        <v>4</v>
      </c>
      <c r="C144">
        <v>12</v>
      </c>
      <c r="D144">
        <v>28</v>
      </c>
      <c r="E144">
        <v>42.9</v>
      </c>
      <c r="F144">
        <v>2</v>
      </c>
      <c r="G144">
        <v>2</v>
      </c>
      <c r="H144">
        <v>100</v>
      </c>
      <c r="I144">
        <v>0</v>
      </c>
      <c r="J144">
        <v>23</v>
      </c>
      <c r="K144">
        <v>6</v>
      </c>
      <c r="L144">
        <v>7</v>
      </c>
      <c r="M144">
        <v>0.857</v>
      </c>
      <c r="N144">
        <v>10</v>
      </c>
      <c r="O144">
        <v>2</v>
      </c>
      <c r="P144">
        <v>26</v>
      </c>
      <c r="Q144">
        <v>157.4</v>
      </c>
    </row>
    <row r="145" spans="1:17" ht="12.75">
      <c r="A145" t="s">
        <v>147</v>
      </c>
      <c r="B145">
        <v>3</v>
      </c>
      <c r="C145">
        <v>20</v>
      </c>
      <c r="D145">
        <v>44</v>
      </c>
      <c r="E145">
        <v>45.5</v>
      </c>
      <c r="F145">
        <v>7</v>
      </c>
      <c r="G145">
        <v>12</v>
      </c>
      <c r="H145">
        <v>58.3</v>
      </c>
      <c r="I145">
        <v>1</v>
      </c>
      <c r="J145">
        <v>23</v>
      </c>
      <c r="K145">
        <v>4</v>
      </c>
      <c r="L145">
        <v>11</v>
      </c>
      <c r="M145">
        <v>0.364</v>
      </c>
      <c r="N145">
        <v>5</v>
      </c>
      <c r="O145">
        <v>1</v>
      </c>
      <c r="P145">
        <v>48</v>
      </c>
      <c r="Q145">
        <v>140.9</v>
      </c>
    </row>
    <row r="146" spans="1:17" ht="12.75">
      <c r="A146" t="s">
        <v>148</v>
      </c>
      <c r="B146">
        <v>2</v>
      </c>
      <c r="C146">
        <v>8</v>
      </c>
      <c r="D146">
        <v>17</v>
      </c>
      <c r="E146">
        <v>47.1</v>
      </c>
      <c r="F146">
        <v>12</v>
      </c>
      <c r="G146">
        <v>17</v>
      </c>
      <c r="H146">
        <v>70.6</v>
      </c>
      <c r="I146">
        <v>0</v>
      </c>
      <c r="J146">
        <v>17</v>
      </c>
      <c r="K146">
        <v>9</v>
      </c>
      <c r="L146">
        <v>2</v>
      </c>
      <c r="M146">
        <v>4.5</v>
      </c>
      <c r="N146">
        <v>4</v>
      </c>
      <c r="O146">
        <v>1</v>
      </c>
      <c r="P146">
        <v>28</v>
      </c>
      <c r="Q146">
        <v>114.9</v>
      </c>
    </row>
    <row r="147" spans="1:17" ht="12.75">
      <c r="A147" t="s">
        <v>149</v>
      </c>
      <c r="B147">
        <v>4</v>
      </c>
      <c r="C147">
        <v>13</v>
      </c>
      <c r="D147">
        <v>32</v>
      </c>
      <c r="E147">
        <v>40.6</v>
      </c>
      <c r="F147">
        <v>13</v>
      </c>
      <c r="G147">
        <v>16</v>
      </c>
      <c r="H147">
        <v>81.2</v>
      </c>
      <c r="I147">
        <v>0</v>
      </c>
      <c r="J147">
        <v>22</v>
      </c>
      <c r="K147">
        <v>6</v>
      </c>
      <c r="L147">
        <v>2</v>
      </c>
      <c r="M147">
        <v>3</v>
      </c>
      <c r="N147">
        <v>1</v>
      </c>
      <c r="O147">
        <v>3</v>
      </c>
      <c r="P147">
        <v>39</v>
      </c>
      <c r="Q147">
        <v>114.9</v>
      </c>
    </row>
    <row r="148" spans="1:17" ht="12.75">
      <c r="A148" t="s">
        <v>150</v>
      </c>
      <c r="B148">
        <v>4</v>
      </c>
      <c r="C148">
        <v>12</v>
      </c>
      <c r="D148">
        <v>34</v>
      </c>
      <c r="E148">
        <v>35.3</v>
      </c>
      <c r="F148">
        <v>10</v>
      </c>
      <c r="G148">
        <v>10</v>
      </c>
      <c r="H148">
        <v>100</v>
      </c>
      <c r="I148">
        <v>1</v>
      </c>
      <c r="J148">
        <v>16</v>
      </c>
      <c r="K148">
        <v>8</v>
      </c>
      <c r="L148">
        <v>5</v>
      </c>
      <c r="M148">
        <v>1.6</v>
      </c>
      <c r="N148">
        <v>1</v>
      </c>
      <c r="O148">
        <v>3</v>
      </c>
      <c r="P148">
        <v>35</v>
      </c>
      <c r="Q148">
        <v>110.6</v>
      </c>
    </row>
    <row r="149" spans="1:17" ht="12.75">
      <c r="A149" t="s">
        <v>151</v>
      </c>
      <c r="B149">
        <v>2</v>
      </c>
      <c r="C149">
        <v>11</v>
      </c>
      <c r="D149">
        <v>19</v>
      </c>
      <c r="E149">
        <v>57.9</v>
      </c>
      <c r="F149">
        <v>5</v>
      </c>
      <c r="G149">
        <v>6</v>
      </c>
      <c r="H149">
        <v>83.3</v>
      </c>
      <c r="I149">
        <v>4</v>
      </c>
      <c r="J149">
        <v>6</v>
      </c>
      <c r="K149">
        <v>6</v>
      </c>
      <c r="L149">
        <v>1</v>
      </c>
      <c r="M149">
        <v>6</v>
      </c>
      <c r="N149">
        <v>1</v>
      </c>
      <c r="O149">
        <v>0</v>
      </c>
      <c r="P149">
        <v>31</v>
      </c>
      <c r="Q149">
        <v>82.1</v>
      </c>
    </row>
    <row r="150" spans="1:17" ht="12.75">
      <c r="A150" t="s">
        <v>152</v>
      </c>
      <c r="B150">
        <v>4</v>
      </c>
      <c r="C150">
        <v>3</v>
      </c>
      <c r="D150">
        <v>13</v>
      </c>
      <c r="E150">
        <v>23.1</v>
      </c>
      <c r="F150">
        <v>6</v>
      </c>
      <c r="G150">
        <v>7</v>
      </c>
      <c r="H150">
        <v>85.7</v>
      </c>
      <c r="I150">
        <v>0</v>
      </c>
      <c r="J150">
        <v>1</v>
      </c>
      <c r="K150">
        <v>9</v>
      </c>
      <c r="L150">
        <v>2</v>
      </c>
      <c r="M150">
        <v>4.5</v>
      </c>
      <c r="N150">
        <v>0</v>
      </c>
      <c r="O150">
        <v>1</v>
      </c>
      <c r="P150">
        <v>12</v>
      </c>
      <c r="Q150">
        <v>45.4</v>
      </c>
    </row>
    <row r="151" ht="12.75">
      <c r="A151" t="s">
        <v>153</v>
      </c>
    </row>
    <row r="152" spans="1:17" ht="12.75">
      <c r="A152" t="s">
        <v>1</v>
      </c>
      <c r="B152" t="s">
        <v>2</v>
      </c>
      <c r="C152" t="s">
        <v>3</v>
      </c>
      <c r="D152" t="s">
        <v>4</v>
      </c>
      <c r="E152" t="s">
        <v>5</v>
      </c>
      <c r="F152" t="s">
        <v>6</v>
      </c>
      <c r="G152" t="s">
        <v>7</v>
      </c>
      <c r="H152" t="s">
        <v>8</v>
      </c>
      <c r="I152" t="s">
        <v>9</v>
      </c>
      <c r="J152" t="s">
        <v>10</v>
      </c>
      <c r="K152" t="s">
        <v>11</v>
      </c>
      <c r="L152" t="s">
        <v>12</v>
      </c>
      <c r="M152" t="s">
        <v>13</v>
      </c>
      <c r="N152" t="s">
        <v>14</v>
      </c>
      <c r="O152" t="s">
        <v>15</v>
      </c>
      <c r="P152" t="s">
        <v>16</v>
      </c>
      <c r="Q152" t="s">
        <v>17</v>
      </c>
    </row>
    <row r="153" spans="1:17" ht="12.75">
      <c r="A153" t="s">
        <v>154</v>
      </c>
      <c r="B153">
        <v>4</v>
      </c>
      <c r="C153">
        <v>34</v>
      </c>
      <c r="D153">
        <v>76</v>
      </c>
      <c r="E153">
        <v>44.7</v>
      </c>
      <c r="F153">
        <v>11</v>
      </c>
      <c r="G153">
        <v>15</v>
      </c>
      <c r="H153">
        <v>73.3</v>
      </c>
      <c r="I153">
        <v>10</v>
      </c>
      <c r="J153">
        <v>10</v>
      </c>
      <c r="K153">
        <v>18</v>
      </c>
      <c r="L153">
        <v>8</v>
      </c>
      <c r="M153">
        <v>2.25</v>
      </c>
      <c r="N153">
        <v>0</v>
      </c>
      <c r="O153">
        <v>4</v>
      </c>
      <c r="P153">
        <v>89</v>
      </c>
      <c r="Q153">
        <v>219</v>
      </c>
    </row>
    <row r="154" spans="1:17" ht="12.75">
      <c r="A154" t="s">
        <v>155</v>
      </c>
      <c r="B154">
        <v>3</v>
      </c>
      <c r="C154">
        <v>19</v>
      </c>
      <c r="D154">
        <v>44</v>
      </c>
      <c r="E154">
        <v>43.2</v>
      </c>
      <c r="F154">
        <v>2</v>
      </c>
      <c r="G154">
        <v>3</v>
      </c>
      <c r="H154">
        <v>66.7</v>
      </c>
      <c r="I154">
        <v>13</v>
      </c>
      <c r="J154">
        <v>20</v>
      </c>
      <c r="K154">
        <v>9</v>
      </c>
      <c r="L154">
        <v>3</v>
      </c>
      <c r="M154">
        <v>3</v>
      </c>
      <c r="N154">
        <v>1</v>
      </c>
      <c r="O154">
        <v>6</v>
      </c>
      <c r="P154">
        <v>53</v>
      </c>
      <c r="Q154">
        <v>199.6</v>
      </c>
    </row>
    <row r="155" spans="1:17" ht="12.75">
      <c r="A155" t="s">
        <v>156</v>
      </c>
      <c r="B155">
        <v>2</v>
      </c>
      <c r="C155">
        <v>17</v>
      </c>
      <c r="D155">
        <v>35</v>
      </c>
      <c r="E155">
        <v>48.6</v>
      </c>
      <c r="F155">
        <v>5</v>
      </c>
      <c r="G155">
        <v>5</v>
      </c>
      <c r="H155">
        <v>100</v>
      </c>
      <c r="I155">
        <v>0</v>
      </c>
      <c r="J155">
        <v>18</v>
      </c>
      <c r="K155">
        <v>9</v>
      </c>
      <c r="L155">
        <v>11</v>
      </c>
      <c r="M155">
        <v>0.818</v>
      </c>
      <c r="N155">
        <v>5</v>
      </c>
      <c r="O155">
        <v>6</v>
      </c>
      <c r="P155">
        <v>39</v>
      </c>
      <c r="Q155">
        <v>156.2</v>
      </c>
    </row>
    <row r="156" spans="1:17" ht="12.75">
      <c r="A156" t="s">
        <v>157</v>
      </c>
      <c r="B156">
        <v>3</v>
      </c>
      <c r="C156">
        <v>11</v>
      </c>
      <c r="D156">
        <v>21</v>
      </c>
      <c r="E156">
        <v>52.4</v>
      </c>
      <c r="F156">
        <v>14</v>
      </c>
      <c r="G156">
        <v>23</v>
      </c>
      <c r="H156">
        <v>60.9</v>
      </c>
      <c r="I156">
        <v>0</v>
      </c>
      <c r="J156">
        <v>30</v>
      </c>
      <c r="K156">
        <v>3</v>
      </c>
      <c r="L156">
        <v>9</v>
      </c>
      <c r="M156">
        <v>0.333</v>
      </c>
      <c r="N156">
        <v>6</v>
      </c>
      <c r="O156">
        <v>2</v>
      </c>
      <c r="P156">
        <v>36</v>
      </c>
      <c r="Q156">
        <v>144.6</v>
      </c>
    </row>
    <row r="157" spans="1:17" ht="12.75">
      <c r="A157" t="s">
        <v>158</v>
      </c>
      <c r="B157">
        <v>4</v>
      </c>
      <c r="C157">
        <v>9</v>
      </c>
      <c r="D157">
        <v>30</v>
      </c>
      <c r="E157">
        <v>30</v>
      </c>
      <c r="F157">
        <v>7</v>
      </c>
      <c r="G157">
        <v>9</v>
      </c>
      <c r="H157">
        <v>77.8</v>
      </c>
      <c r="I157">
        <v>4</v>
      </c>
      <c r="J157">
        <v>18</v>
      </c>
      <c r="K157">
        <v>17</v>
      </c>
      <c r="L157">
        <v>9</v>
      </c>
      <c r="M157">
        <v>1.889</v>
      </c>
      <c r="N157">
        <v>0</v>
      </c>
      <c r="O157">
        <v>3</v>
      </c>
      <c r="P157">
        <v>29</v>
      </c>
      <c r="Q157">
        <v>140.4</v>
      </c>
    </row>
    <row r="158" spans="1:17" ht="12.75">
      <c r="A158" t="s">
        <v>159</v>
      </c>
      <c r="B158">
        <v>4</v>
      </c>
      <c r="C158">
        <v>11</v>
      </c>
      <c r="D158">
        <v>23</v>
      </c>
      <c r="E158">
        <v>47.8</v>
      </c>
      <c r="F158">
        <v>2</v>
      </c>
      <c r="G158">
        <v>2</v>
      </c>
      <c r="H158">
        <v>100</v>
      </c>
      <c r="I158">
        <v>0</v>
      </c>
      <c r="J158">
        <v>29</v>
      </c>
      <c r="K158">
        <v>5</v>
      </c>
      <c r="L158">
        <v>3</v>
      </c>
      <c r="M158">
        <v>1.667</v>
      </c>
      <c r="N158">
        <v>5</v>
      </c>
      <c r="O158">
        <v>2</v>
      </c>
      <c r="P158">
        <v>24</v>
      </c>
      <c r="Q158">
        <v>130</v>
      </c>
    </row>
    <row r="159" spans="1:17" ht="12.75">
      <c r="A159" t="s">
        <v>160</v>
      </c>
      <c r="B159">
        <v>2</v>
      </c>
      <c r="C159">
        <v>9</v>
      </c>
      <c r="D159">
        <v>24</v>
      </c>
      <c r="E159">
        <v>37.5</v>
      </c>
      <c r="F159">
        <v>2</v>
      </c>
      <c r="G159">
        <v>5</v>
      </c>
      <c r="H159">
        <v>40</v>
      </c>
      <c r="I159">
        <v>4</v>
      </c>
      <c r="J159">
        <v>15</v>
      </c>
      <c r="K159">
        <v>5</v>
      </c>
      <c r="L159">
        <v>5</v>
      </c>
      <c r="M159">
        <v>1</v>
      </c>
      <c r="N159">
        <v>2</v>
      </c>
      <c r="O159">
        <v>5</v>
      </c>
      <c r="P159">
        <v>24</v>
      </c>
      <c r="Q159">
        <v>116</v>
      </c>
    </row>
    <row r="160" spans="1:17" ht="12.75">
      <c r="A160" t="s">
        <v>161</v>
      </c>
      <c r="B160">
        <v>3</v>
      </c>
      <c r="C160">
        <v>16</v>
      </c>
      <c r="D160">
        <v>36</v>
      </c>
      <c r="E160">
        <v>44.4</v>
      </c>
      <c r="F160">
        <v>8</v>
      </c>
      <c r="G160">
        <v>9</v>
      </c>
      <c r="H160">
        <v>88.9</v>
      </c>
      <c r="I160">
        <v>7</v>
      </c>
      <c r="J160">
        <v>2</v>
      </c>
      <c r="K160">
        <v>3</v>
      </c>
      <c r="L160">
        <v>7</v>
      </c>
      <c r="M160">
        <v>0.429</v>
      </c>
      <c r="N160">
        <v>1</v>
      </c>
      <c r="O160">
        <v>4</v>
      </c>
      <c r="P160">
        <v>47</v>
      </c>
      <c r="Q160">
        <v>112.3</v>
      </c>
    </row>
    <row r="161" spans="1:17" ht="12.75">
      <c r="A161" t="s">
        <v>162</v>
      </c>
      <c r="B161">
        <v>2</v>
      </c>
      <c r="C161">
        <v>7</v>
      </c>
      <c r="D161">
        <v>15</v>
      </c>
      <c r="E161">
        <v>46.7</v>
      </c>
      <c r="F161">
        <v>1</v>
      </c>
      <c r="G161">
        <v>2</v>
      </c>
      <c r="H161">
        <v>50</v>
      </c>
      <c r="I161">
        <v>5</v>
      </c>
      <c r="J161">
        <v>0</v>
      </c>
      <c r="K161">
        <v>6</v>
      </c>
      <c r="L161">
        <v>3</v>
      </c>
      <c r="M161">
        <v>2</v>
      </c>
      <c r="N161">
        <v>1</v>
      </c>
      <c r="O161">
        <v>3</v>
      </c>
      <c r="P161">
        <v>20</v>
      </c>
      <c r="Q161">
        <v>78</v>
      </c>
    </row>
    <row r="162" ht="12.75">
      <c r="A162" t="s">
        <v>163</v>
      </c>
    </row>
    <row r="163" spans="1:17" ht="12.75">
      <c r="A163" t="s">
        <v>1</v>
      </c>
      <c r="B163" t="s">
        <v>2</v>
      </c>
      <c r="C163" t="s">
        <v>3</v>
      </c>
      <c r="D163" t="s">
        <v>4</v>
      </c>
      <c r="E163" t="s">
        <v>5</v>
      </c>
      <c r="F163" t="s">
        <v>6</v>
      </c>
      <c r="G163" t="s">
        <v>7</v>
      </c>
      <c r="H163" t="s">
        <v>8</v>
      </c>
      <c r="I163" t="s">
        <v>9</v>
      </c>
      <c r="J163" t="s">
        <v>10</v>
      </c>
      <c r="K163" t="s">
        <v>11</v>
      </c>
      <c r="L163" t="s">
        <v>12</v>
      </c>
      <c r="M163" t="s">
        <v>13</v>
      </c>
      <c r="N163" t="s">
        <v>14</v>
      </c>
      <c r="O163" t="s">
        <v>15</v>
      </c>
      <c r="P163" t="s">
        <v>16</v>
      </c>
      <c r="Q163" t="s">
        <v>17</v>
      </c>
    </row>
    <row r="164" spans="1:17" ht="12.75">
      <c r="A164" t="s">
        <v>164</v>
      </c>
      <c r="B164">
        <v>3</v>
      </c>
      <c r="C164">
        <v>33</v>
      </c>
      <c r="D164">
        <v>53</v>
      </c>
      <c r="E164">
        <v>62.3</v>
      </c>
      <c r="F164">
        <v>18</v>
      </c>
      <c r="G164">
        <v>30</v>
      </c>
      <c r="H164">
        <v>60</v>
      </c>
      <c r="I164">
        <v>0</v>
      </c>
      <c r="J164">
        <v>16</v>
      </c>
      <c r="K164">
        <v>28</v>
      </c>
      <c r="L164">
        <v>12</v>
      </c>
      <c r="M164">
        <v>2.333</v>
      </c>
      <c r="N164">
        <v>3</v>
      </c>
      <c r="O164">
        <v>4</v>
      </c>
      <c r="P164">
        <v>84</v>
      </c>
      <c r="Q164">
        <v>233.8</v>
      </c>
    </row>
    <row r="165" spans="1:17" ht="12.75">
      <c r="A165" t="s">
        <v>165</v>
      </c>
      <c r="B165">
        <v>3</v>
      </c>
      <c r="C165">
        <v>15</v>
      </c>
      <c r="D165">
        <v>37</v>
      </c>
      <c r="E165">
        <v>40.5</v>
      </c>
      <c r="F165">
        <v>5</v>
      </c>
      <c r="G165">
        <v>6</v>
      </c>
      <c r="H165">
        <v>83.3</v>
      </c>
      <c r="I165">
        <v>5</v>
      </c>
      <c r="J165">
        <v>9</v>
      </c>
      <c r="K165">
        <v>18</v>
      </c>
      <c r="L165">
        <v>7</v>
      </c>
      <c r="M165">
        <v>2.571</v>
      </c>
      <c r="N165">
        <v>0</v>
      </c>
      <c r="O165">
        <v>5</v>
      </c>
      <c r="P165">
        <v>40</v>
      </c>
      <c r="Q165">
        <v>152</v>
      </c>
    </row>
    <row r="166" spans="1:17" ht="12.75">
      <c r="A166" t="s">
        <v>166</v>
      </c>
      <c r="B166">
        <v>2</v>
      </c>
      <c r="C166">
        <v>19</v>
      </c>
      <c r="D166">
        <v>35</v>
      </c>
      <c r="E166">
        <v>54.3</v>
      </c>
      <c r="F166">
        <v>13</v>
      </c>
      <c r="G166">
        <v>18</v>
      </c>
      <c r="H166">
        <v>72.2</v>
      </c>
      <c r="I166">
        <v>2</v>
      </c>
      <c r="J166">
        <v>15</v>
      </c>
      <c r="K166">
        <v>5</v>
      </c>
      <c r="L166">
        <v>6</v>
      </c>
      <c r="M166">
        <v>0.833</v>
      </c>
      <c r="N166">
        <v>1</v>
      </c>
      <c r="O166">
        <v>2</v>
      </c>
      <c r="P166">
        <v>53</v>
      </c>
      <c r="Q166">
        <v>117.7</v>
      </c>
    </row>
    <row r="167" spans="1:17" ht="12.75">
      <c r="A167" t="s">
        <v>167</v>
      </c>
      <c r="B167">
        <v>3</v>
      </c>
      <c r="C167">
        <v>7</v>
      </c>
      <c r="D167">
        <v>20</v>
      </c>
      <c r="E167">
        <v>35</v>
      </c>
      <c r="F167">
        <v>12</v>
      </c>
      <c r="G167">
        <v>12</v>
      </c>
      <c r="H167">
        <v>100</v>
      </c>
      <c r="I167">
        <v>1</v>
      </c>
      <c r="J167">
        <v>5</v>
      </c>
      <c r="K167">
        <v>13</v>
      </c>
      <c r="L167">
        <v>2</v>
      </c>
      <c r="M167">
        <v>6.5</v>
      </c>
      <c r="N167">
        <v>0</v>
      </c>
      <c r="O167">
        <v>2</v>
      </c>
      <c r="P167">
        <v>27</v>
      </c>
      <c r="Q167">
        <v>87.8</v>
      </c>
    </row>
    <row r="168" spans="1:17" ht="12.75">
      <c r="A168" t="s">
        <v>168</v>
      </c>
      <c r="B168">
        <v>2</v>
      </c>
      <c r="C168">
        <v>7</v>
      </c>
      <c r="D168">
        <v>13</v>
      </c>
      <c r="E168">
        <v>53.8</v>
      </c>
      <c r="F168">
        <v>0</v>
      </c>
      <c r="G168">
        <v>1</v>
      </c>
      <c r="H168">
        <v>0</v>
      </c>
      <c r="I168">
        <v>0</v>
      </c>
      <c r="J168">
        <v>5</v>
      </c>
      <c r="K168">
        <v>3</v>
      </c>
      <c r="L168">
        <v>1</v>
      </c>
      <c r="M168">
        <v>3</v>
      </c>
      <c r="N168">
        <v>6</v>
      </c>
      <c r="O168">
        <v>2</v>
      </c>
      <c r="P168">
        <v>14</v>
      </c>
      <c r="Q168">
        <v>79.5</v>
      </c>
    </row>
    <row r="169" spans="1:17" ht="12.75">
      <c r="A169" t="s">
        <v>169</v>
      </c>
      <c r="B169">
        <v>2</v>
      </c>
      <c r="C169">
        <v>9</v>
      </c>
      <c r="D169">
        <v>18</v>
      </c>
      <c r="E169">
        <v>50</v>
      </c>
      <c r="F169">
        <v>0</v>
      </c>
      <c r="G169">
        <v>0</v>
      </c>
      <c r="H169">
        <v>0</v>
      </c>
      <c r="I169">
        <v>5</v>
      </c>
      <c r="J169">
        <v>15</v>
      </c>
      <c r="K169">
        <v>1</v>
      </c>
      <c r="L169">
        <v>1</v>
      </c>
      <c r="M169">
        <v>1</v>
      </c>
      <c r="N169">
        <v>0</v>
      </c>
      <c r="O169">
        <v>1</v>
      </c>
      <c r="P169">
        <v>23</v>
      </c>
      <c r="Q169">
        <v>76.2</v>
      </c>
    </row>
    <row r="170" spans="1:17" ht="12.75">
      <c r="A170" t="s">
        <v>170</v>
      </c>
      <c r="B170">
        <v>3</v>
      </c>
      <c r="C170">
        <v>11</v>
      </c>
      <c r="D170">
        <v>26</v>
      </c>
      <c r="E170">
        <v>42.3</v>
      </c>
      <c r="F170">
        <v>3</v>
      </c>
      <c r="G170">
        <v>4</v>
      </c>
      <c r="H170">
        <v>75</v>
      </c>
      <c r="I170">
        <v>2</v>
      </c>
      <c r="J170">
        <v>6</v>
      </c>
      <c r="K170">
        <v>3</v>
      </c>
      <c r="L170">
        <v>5</v>
      </c>
      <c r="M170">
        <v>0.6</v>
      </c>
      <c r="N170">
        <v>2</v>
      </c>
      <c r="O170">
        <v>1</v>
      </c>
      <c r="P170">
        <v>27</v>
      </c>
      <c r="Q170">
        <v>72.1</v>
      </c>
    </row>
    <row r="171" spans="1:17" ht="12.75">
      <c r="A171" t="s">
        <v>171</v>
      </c>
      <c r="B171">
        <v>1</v>
      </c>
      <c r="C171">
        <v>3</v>
      </c>
      <c r="D171">
        <v>8</v>
      </c>
      <c r="E171">
        <v>37.5</v>
      </c>
      <c r="F171">
        <v>2</v>
      </c>
      <c r="G171">
        <v>3</v>
      </c>
      <c r="H171">
        <v>66.7</v>
      </c>
      <c r="I171">
        <v>1</v>
      </c>
      <c r="J171">
        <v>1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9</v>
      </c>
      <c r="Q171">
        <v>23.9</v>
      </c>
    </row>
    <row r="172" spans="1:17" ht="12.75">
      <c r="A172" t="s">
        <v>172</v>
      </c>
      <c r="B172">
        <v>2</v>
      </c>
      <c r="C172">
        <v>0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1</v>
      </c>
      <c r="M172">
        <v>1</v>
      </c>
      <c r="N172">
        <v>0</v>
      </c>
      <c r="O172">
        <v>0</v>
      </c>
      <c r="P172">
        <v>0</v>
      </c>
      <c r="Q172">
        <v>3</v>
      </c>
    </row>
    <row r="173" ht="12.75">
      <c r="A173" t="s">
        <v>173</v>
      </c>
    </row>
    <row r="174" spans="1:17" ht="12.75">
      <c r="A174" t="s">
        <v>1</v>
      </c>
      <c r="B174" t="s">
        <v>2</v>
      </c>
      <c r="C174" t="s">
        <v>3</v>
      </c>
      <c r="D174" t="s">
        <v>4</v>
      </c>
      <c r="E174" t="s">
        <v>5</v>
      </c>
      <c r="F174" t="s">
        <v>6</v>
      </c>
      <c r="G174" t="s">
        <v>7</v>
      </c>
      <c r="H174" t="s">
        <v>8</v>
      </c>
      <c r="I174" t="s">
        <v>9</v>
      </c>
      <c r="J174" t="s">
        <v>10</v>
      </c>
      <c r="K174" t="s">
        <v>11</v>
      </c>
      <c r="L174" t="s">
        <v>12</v>
      </c>
      <c r="M174" t="s">
        <v>13</v>
      </c>
      <c r="N174" t="s">
        <v>14</v>
      </c>
      <c r="O174" t="s">
        <v>15</v>
      </c>
      <c r="P174" t="s">
        <v>16</v>
      </c>
      <c r="Q174" t="s">
        <v>17</v>
      </c>
    </row>
    <row r="175" spans="1:17" ht="12.75">
      <c r="A175" t="s">
        <v>174</v>
      </c>
      <c r="B175">
        <v>4</v>
      </c>
      <c r="C175">
        <v>24</v>
      </c>
      <c r="D175">
        <v>58</v>
      </c>
      <c r="E175">
        <v>41.4</v>
      </c>
      <c r="F175">
        <v>12</v>
      </c>
      <c r="G175">
        <v>16</v>
      </c>
      <c r="H175">
        <v>75</v>
      </c>
      <c r="I175">
        <v>5</v>
      </c>
      <c r="J175">
        <v>38</v>
      </c>
      <c r="K175">
        <v>10</v>
      </c>
      <c r="L175">
        <v>6</v>
      </c>
      <c r="M175">
        <v>1.667</v>
      </c>
      <c r="N175">
        <v>8</v>
      </c>
      <c r="O175">
        <v>6</v>
      </c>
      <c r="P175">
        <v>65</v>
      </c>
      <c r="Q175">
        <v>259.2</v>
      </c>
    </row>
    <row r="176" spans="1:17" ht="12.75">
      <c r="A176" t="s">
        <v>175</v>
      </c>
      <c r="B176">
        <v>4</v>
      </c>
      <c r="C176">
        <v>37</v>
      </c>
      <c r="D176">
        <v>73</v>
      </c>
      <c r="E176">
        <v>50.7</v>
      </c>
      <c r="F176">
        <v>13</v>
      </c>
      <c r="G176">
        <v>16</v>
      </c>
      <c r="H176">
        <v>81.2</v>
      </c>
      <c r="I176">
        <v>9</v>
      </c>
      <c r="J176">
        <v>9</v>
      </c>
      <c r="K176">
        <v>8</v>
      </c>
      <c r="L176">
        <v>5</v>
      </c>
      <c r="M176">
        <v>1.6</v>
      </c>
      <c r="N176">
        <v>0</v>
      </c>
      <c r="O176">
        <v>7</v>
      </c>
      <c r="P176">
        <v>96</v>
      </c>
      <c r="Q176">
        <v>203.5</v>
      </c>
    </row>
    <row r="177" spans="1:17" ht="12.75">
      <c r="A177" t="s">
        <v>176</v>
      </c>
      <c r="B177">
        <v>4</v>
      </c>
      <c r="C177">
        <v>20</v>
      </c>
      <c r="D177">
        <v>39</v>
      </c>
      <c r="E177">
        <v>51.3</v>
      </c>
      <c r="F177">
        <v>1</v>
      </c>
      <c r="G177">
        <v>4</v>
      </c>
      <c r="H177">
        <v>25</v>
      </c>
      <c r="I177">
        <v>2</v>
      </c>
      <c r="J177">
        <v>15</v>
      </c>
      <c r="K177">
        <v>5</v>
      </c>
      <c r="L177">
        <v>12</v>
      </c>
      <c r="M177">
        <v>0.417</v>
      </c>
      <c r="N177">
        <v>6</v>
      </c>
      <c r="O177">
        <v>10</v>
      </c>
      <c r="P177">
        <v>43</v>
      </c>
      <c r="Q177">
        <v>175.3</v>
      </c>
    </row>
    <row r="178" spans="1:17" ht="12.75">
      <c r="A178" t="s">
        <v>177</v>
      </c>
      <c r="B178">
        <v>3</v>
      </c>
      <c r="C178">
        <v>13</v>
      </c>
      <c r="D178">
        <v>38</v>
      </c>
      <c r="E178">
        <v>34.2</v>
      </c>
      <c r="F178">
        <v>9</v>
      </c>
      <c r="G178">
        <v>14</v>
      </c>
      <c r="H178">
        <v>64.3</v>
      </c>
      <c r="I178">
        <v>0</v>
      </c>
      <c r="J178">
        <v>17</v>
      </c>
      <c r="K178">
        <v>29</v>
      </c>
      <c r="L178">
        <v>9</v>
      </c>
      <c r="M178">
        <v>3.222</v>
      </c>
      <c r="N178">
        <v>1</v>
      </c>
      <c r="O178">
        <v>3</v>
      </c>
      <c r="P178">
        <v>35</v>
      </c>
      <c r="Q178">
        <v>171.4</v>
      </c>
    </row>
    <row r="179" spans="1:17" ht="12.75">
      <c r="A179" t="s">
        <v>178</v>
      </c>
      <c r="B179">
        <v>3</v>
      </c>
      <c r="C179">
        <v>14</v>
      </c>
      <c r="D179">
        <v>21</v>
      </c>
      <c r="E179">
        <v>66.7</v>
      </c>
      <c r="F179">
        <v>6</v>
      </c>
      <c r="G179">
        <v>8</v>
      </c>
      <c r="H179">
        <v>75</v>
      </c>
      <c r="I179">
        <v>6</v>
      </c>
      <c r="J179">
        <v>5</v>
      </c>
      <c r="K179">
        <v>17</v>
      </c>
      <c r="L179">
        <v>14</v>
      </c>
      <c r="M179">
        <v>1.214</v>
      </c>
      <c r="N179">
        <v>0</v>
      </c>
      <c r="O179">
        <v>2</v>
      </c>
      <c r="P179">
        <v>40</v>
      </c>
      <c r="Q179">
        <v>132.9</v>
      </c>
    </row>
    <row r="180" spans="1:17" ht="12.75">
      <c r="A180" t="s">
        <v>179</v>
      </c>
      <c r="B180">
        <v>4</v>
      </c>
      <c r="C180">
        <v>15</v>
      </c>
      <c r="D180">
        <v>31</v>
      </c>
      <c r="E180">
        <v>48.4</v>
      </c>
      <c r="F180">
        <v>20</v>
      </c>
      <c r="G180">
        <v>26</v>
      </c>
      <c r="H180">
        <v>76.9</v>
      </c>
      <c r="I180">
        <v>0</v>
      </c>
      <c r="J180">
        <v>21</v>
      </c>
      <c r="K180">
        <v>7</v>
      </c>
      <c r="L180">
        <v>8</v>
      </c>
      <c r="M180">
        <v>0.875</v>
      </c>
      <c r="N180">
        <v>3</v>
      </c>
      <c r="O180">
        <v>0</v>
      </c>
      <c r="P180">
        <v>50</v>
      </c>
      <c r="Q180">
        <v>127.2</v>
      </c>
    </row>
    <row r="181" spans="1:17" ht="12.75">
      <c r="A181" t="s">
        <v>180</v>
      </c>
      <c r="B181">
        <v>3</v>
      </c>
      <c r="C181">
        <v>5</v>
      </c>
      <c r="D181">
        <v>17</v>
      </c>
      <c r="E181">
        <v>29.4</v>
      </c>
      <c r="F181">
        <v>8</v>
      </c>
      <c r="G181">
        <v>13</v>
      </c>
      <c r="H181">
        <v>61.5</v>
      </c>
      <c r="I181">
        <v>2</v>
      </c>
      <c r="J181">
        <v>14</v>
      </c>
      <c r="K181">
        <v>9</v>
      </c>
      <c r="L181">
        <v>4</v>
      </c>
      <c r="M181">
        <v>2.25</v>
      </c>
      <c r="N181">
        <v>1</v>
      </c>
      <c r="O181">
        <v>2</v>
      </c>
      <c r="P181">
        <v>20</v>
      </c>
      <c r="Q181">
        <v>94.6</v>
      </c>
    </row>
    <row r="182" spans="1:17" ht="12.75">
      <c r="A182" t="s">
        <v>181</v>
      </c>
      <c r="B182">
        <v>4</v>
      </c>
      <c r="C182">
        <v>9</v>
      </c>
      <c r="D182">
        <v>25</v>
      </c>
      <c r="E182">
        <v>36</v>
      </c>
      <c r="F182">
        <v>9</v>
      </c>
      <c r="G182">
        <v>12</v>
      </c>
      <c r="H182">
        <v>75</v>
      </c>
      <c r="I182">
        <v>0</v>
      </c>
      <c r="J182">
        <v>25</v>
      </c>
      <c r="K182">
        <v>2</v>
      </c>
      <c r="L182">
        <v>10</v>
      </c>
      <c r="M182">
        <v>0.2</v>
      </c>
      <c r="N182">
        <v>2</v>
      </c>
      <c r="O182">
        <v>1</v>
      </c>
      <c r="P182">
        <v>27</v>
      </c>
      <c r="Q182">
        <v>93.5</v>
      </c>
    </row>
    <row r="183" ht="12.75">
      <c r="A183" t="s">
        <v>182</v>
      </c>
    </row>
    <row r="184" spans="1:17" ht="12.75">
      <c r="A184" t="s">
        <v>1</v>
      </c>
      <c r="B184" t="s">
        <v>2</v>
      </c>
      <c r="C184" t="s">
        <v>3</v>
      </c>
      <c r="D184" t="s">
        <v>4</v>
      </c>
      <c r="E184" t="s">
        <v>5</v>
      </c>
      <c r="F184" t="s">
        <v>6</v>
      </c>
      <c r="G184" t="s">
        <v>7</v>
      </c>
      <c r="H184" t="s">
        <v>8</v>
      </c>
      <c r="I184" t="s">
        <v>9</v>
      </c>
      <c r="J184" t="s">
        <v>10</v>
      </c>
      <c r="K184" t="s">
        <v>11</v>
      </c>
      <c r="L184" t="s">
        <v>12</v>
      </c>
      <c r="M184" t="s">
        <v>13</v>
      </c>
      <c r="N184" t="s">
        <v>14</v>
      </c>
      <c r="O184" t="s">
        <v>15</v>
      </c>
      <c r="P184" t="s">
        <v>16</v>
      </c>
      <c r="Q184" t="s">
        <v>17</v>
      </c>
    </row>
    <row r="185" spans="1:17" ht="12.75">
      <c r="A185" t="s">
        <v>183</v>
      </c>
      <c r="B185">
        <v>3</v>
      </c>
      <c r="C185">
        <v>25</v>
      </c>
      <c r="D185">
        <v>45</v>
      </c>
      <c r="E185">
        <v>55.6</v>
      </c>
      <c r="F185">
        <v>7</v>
      </c>
      <c r="G185">
        <v>8</v>
      </c>
      <c r="H185">
        <v>87.5</v>
      </c>
      <c r="I185">
        <v>0</v>
      </c>
      <c r="J185">
        <v>29</v>
      </c>
      <c r="K185">
        <v>6</v>
      </c>
      <c r="L185">
        <v>10</v>
      </c>
      <c r="M185">
        <v>0.6</v>
      </c>
      <c r="N185">
        <v>1</v>
      </c>
      <c r="O185">
        <v>6</v>
      </c>
      <c r="P185">
        <v>57</v>
      </c>
      <c r="Q185">
        <v>158.2</v>
      </c>
    </row>
    <row r="186" spans="1:17" ht="12.75">
      <c r="A186" t="s">
        <v>184</v>
      </c>
      <c r="B186">
        <v>4</v>
      </c>
      <c r="C186">
        <v>17</v>
      </c>
      <c r="D186">
        <v>29</v>
      </c>
      <c r="E186">
        <v>58.6</v>
      </c>
      <c r="F186">
        <v>13</v>
      </c>
      <c r="G186">
        <v>18</v>
      </c>
      <c r="H186">
        <v>72.2</v>
      </c>
      <c r="I186">
        <v>0</v>
      </c>
      <c r="J186">
        <v>20</v>
      </c>
      <c r="K186">
        <v>5</v>
      </c>
      <c r="L186">
        <v>7</v>
      </c>
      <c r="M186">
        <v>0.714</v>
      </c>
      <c r="N186">
        <v>6</v>
      </c>
      <c r="O186">
        <v>5</v>
      </c>
      <c r="P186">
        <v>47</v>
      </c>
      <c r="Q186">
        <v>157.8</v>
      </c>
    </row>
    <row r="187" spans="1:17" ht="12.75">
      <c r="A187" t="s">
        <v>185</v>
      </c>
      <c r="B187">
        <v>3</v>
      </c>
      <c r="C187">
        <v>13</v>
      </c>
      <c r="D187">
        <v>31</v>
      </c>
      <c r="E187">
        <v>41.9</v>
      </c>
      <c r="F187">
        <v>9</v>
      </c>
      <c r="G187">
        <v>9</v>
      </c>
      <c r="H187">
        <v>100</v>
      </c>
      <c r="I187">
        <v>3</v>
      </c>
      <c r="J187">
        <v>9</v>
      </c>
      <c r="K187">
        <v>23</v>
      </c>
      <c r="L187">
        <v>9</v>
      </c>
      <c r="M187">
        <v>2.556</v>
      </c>
      <c r="N187">
        <v>0</v>
      </c>
      <c r="O187">
        <v>3</v>
      </c>
      <c r="P187">
        <v>38</v>
      </c>
      <c r="Q187">
        <v>148.2</v>
      </c>
    </row>
    <row r="188" spans="1:17" ht="12.75">
      <c r="A188" t="s">
        <v>186</v>
      </c>
      <c r="B188">
        <v>3</v>
      </c>
      <c r="C188">
        <v>26</v>
      </c>
      <c r="D188">
        <v>48</v>
      </c>
      <c r="E188">
        <v>54.2</v>
      </c>
      <c r="F188">
        <v>16</v>
      </c>
      <c r="G188">
        <v>23</v>
      </c>
      <c r="H188">
        <v>69.6</v>
      </c>
      <c r="I188">
        <v>0</v>
      </c>
      <c r="J188">
        <v>17</v>
      </c>
      <c r="K188">
        <v>2</v>
      </c>
      <c r="L188">
        <v>5</v>
      </c>
      <c r="M188">
        <v>0.4</v>
      </c>
      <c r="N188">
        <v>2</v>
      </c>
      <c r="O188">
        <v>2</v>
      </c>
      <c r="P188">
        <v>68</v>
      </c>
      <c r="Q188">
        <v>125.9</v>
      </c>
    </row>
    <row r="189" spans="1:17" ht="12.75">
      <c r="A189" t="s">
        <v>187</v>
      </c>
      <c r="B189">
        <v>3</v>
      </c>
      <c r="C189">
        <v>17</v>
      </c>
      <c r="D189">
        <v>32</v>
      </c>
      <c r="E189">
        <v>53.1</v>
      </c>
      <c r="F189">
        <v>0</v>
      </c>
      <c r="G189">
        <v>0</v>
      </c>
      <c r="H189">
        <v>0</v>
      </c>
      <c r="I189">
        <v>0</v>
      </c>
      <c r="J189">
        <v>25</v>
      </c>
      <c r="K189">
        <v>3</v>
      </c>
      <c r="L189">
        <v>3</v>
      </c>
      <c r="M189">
        <v>1</v>
      </c>
      <c r="N189">
        <v>2</v>
      </c>
      <c r="O189">
        <v>2</v>
      </c>
      <c r="P189">
        <v>34</v>
      </c>
      <c r="Q189">
        <v>107.8</v>
      </c>
    </row>
    <row r="190" spans="1:17" ht="12.75">
      <c r="A190" t="s">
        <v>188</v>
      </c>
      <c r="B190">
        <v>2</v>
      </c>
      <c r="C190">
        <v>8</v>
      </c>
      <c r="D190">
        <v>24</v>
      </c>
      <c r="E190">
        <v>33.3</v>
      </c>
      <c r="F190">
        <v>6</v>
      </c>
      <c r="G190">
        <v>6</v>
      </c>
      <c r="H190">
        <v>100</v>
      </c>
      <c r="I190">
        <v>2</v>
      </c>
      <c r="J190">
        <v>2</v>
      </c>
      <c r="K190">
        <v>16</v>
      </c>
      <c r="L190">
        <v>3</v>
      </c>
      <c r="M190">
        <v>5.333</v>
      </c>
      <c r="N190">
        <v>0</v>
      </c>
      <c r="O190">
        <v>1</v>
      </c>
      <c r="P190">
        <v>24</v>
      </c>
      <c r="Q190">
        <v>88.3</v>
      </c>
    </row>
    <row r="191" spans="1:17" ht="12.75">
      <c r="A191" t="s">
        <v>189</v>
      </c>
      <c r="B191">
        <v>3</v>
      </c>
      <c r="C191">
        <v>12</v>
      </c>
      <c r="D191">
        <v>23</v>
      </c>
      <c r="E191">
        <v>52.2</v>
      </c>
      <c r="F191">
        <v>9</v>
      </c>
      <c r="G191">
        <v>15</v>
      </c>
      <c r="H191">
        <v>60</v>
      </c>
      <c r="I191">
        <v>0</v>
      </c>
      <c r="J191">
        <v>10</v>
      </c>
      <c r="K191">
        <v>3</v>
      </c>
      <c r="L191">
        <v>5</v>
      </c>
      <c r="M191">
        <v>0.6</v>
      </c>
      <c r="N191">
        <v>1</v>
      </c>
      <c r="O191">
        <v>3</v>
      </c>
      <c r="P191">
        <v>33</v>
      </c>
      <c r="Q191">
        <v>79.3</v>
      </c>
    </row>
    <row r="192" spans="1:17" ht="12.75">
      <c r="A192" t="s">
        <v>190</v>
      </c>
      <c r="B192">
        <v>2</v>
      </c>
      <c r="C192">
        <v>15</v>
      </c>
      <c r="D192">
        <v>27</v>
      </c>
      <c r="E192">
        <v>55.6</v>
      </c>
      <c r="F192">
        <v>3</v>
      </c>
      <c r="G192">
        <v>5</v>
      </c>
      <c r="H192">
        <v>60</v>
      </c>
      <c r="I192">
        <v>2</v>
      </c>
      <c r="J192">
        <v>3</v>
      </c>
      <c r="K192">
        <v>3</v>
      </c>
      <c r="L192">
        <v>7</v>
      </c>
      <c r="M192">
        <v>0.429</v>
      </c>
      <c r="N192">
        <v>1</v>
      </c>
      <c r="O192">
        <v>0</v>
      </c>
      <c r="P192">
        <v>35</v>
      </c>
      <c r="Q192">
        <v>64.2</v>
      </c>
    </row>
    <row r="193" spans="1:17" ht="12.75">
      <c r="A193" t="s">
        <v>191</v>
      </c>
      <c r="B193">
        <v>3</v>
      </c>
      <c r="C193">
        <v>7</v>
      </c>
      <c r="D193">
        <v>15</v>
      </c>
      <c r="E193">
        <v>46.7</v>
      </c>
      <c r="F193">
        <v>6</v>
      </c>
      <c r="G193">
        <v>11</v>
      </c>
      <c r="H193">
        <v>54.5</v>
      </c>
      <c r="I193">
        <v>0</v>
      </c>
      <c r="J193">
        <v>14</v>
      </c>
      <c r="K193">
        <v>1</v>
      </c>
      <c r="L193">
        <v>2</v>
      </c>
      <c r="M193">
        <v>0.5</v>
      </c>
      <c r="N193">
        <v>0</v>
      </c>
      <c r="O193">
        <v>0</v>
      </c>
      <c r="P193">
        <v>20</v>
      </c>
      <c r="Q193">
        <v>47.2</v>
      </c>
    </row>
    <row r="194" ht="12.75">
      <c r="A194" t="s">
        <v>192</v>
      </c>
    </row>
    <row r="195" spans="1:17" ht="12.75">
      <c r="A195" t="s">
        <v>1</v>
      </c>
      <c r="B195" t="s">
        <v>2</v>
      </c>
      <c r="C195" t="s">
        <v>3</v>
      </c>
      <c r="D195" t="s">
        <v>4</v>
      </c>
      <c r="E195" t="s">
        <v>5</v>
      </c>
      <c r="F195" t="s">
        <v>6</v>
      </c>
      <c r="G195" t="s">
        <v>7</v>
      </c>
      <c r="H195" t="s">
        <v>8</v>
      </c>
      <c r="I195" t="s">
        <v>9</v>
      </c>
      <c r="J195" t="s">
        <v>10</v>
      </c>
      <c r="K195" t="s">
        <v>11</v>
      </c>
      <c r="L195" t="s">
        <v>12</v>
      </c>
      <c r="M195" t="s">
        <v>13</v>
      </c>
      <c r="N195" t="s">
        <v>14</v>
      </c>
      <c r="O195" t="s">
        <v>15</v>
      </c>
      <c r="P195" t="s">
        <v>16</v>
      </c>
      <c r="Q195" t="s">
        <v>17</v>
      </c>
    </row>
    <row r="196" spans="1:17" ht="12.75">
      <c r="A196" t="s">
        <v>193</v>
      </c>
      <c r="B196">
        <v>4</v>
      </c>
      <c r="C196">
        <v>9</v>
      </c>
      <c r="D196">
        <v>24</v>
      </c>
      <c r="E196">
        <v>37.5</v>
      </c>
      <c r="F196">
        <v>6</v>
      </c>
      <c r="G196">
        <v>6</v>
      </c>
      <c r="H196">
        <v>100</v>
      </c>
      <c r="I196">
        <v>3</v>
      </c>
      <c r="J196">
        <v>8</v>
      </c>
      <c r="K196">
        <v>20</v>
      </c>
      <c r="L196">
        <v>0</v>
      </c>
      <c r="M196">
        <v>0</v>
      </c>
      <c r="N196">
        <v>1</v>
      </c>
      <c r="O196">
        <v>2</v>
      </c>
      <c r="P196">
        <v>27</v>
      </c>
      <c r="Q196">
        <v>128.3</v>
      </c>
    </row>
    <row r="197" spans="1:17" ht="12.75">
      <c r="A197" t="s">
        <v>194</v>
      </c>
      <c r="B197">
        <v>2</v>
      </c>
      <c r="C197">
        <v>7</v>
      </c>
      <c r="D197">
        <v>16</v>
      </c>
      <c r="E197">
        <v>43.8</v>
      </c>
      <c r="F197">
        <v>1</v>
      </c>
      <c r="G197">
        <v>1</v>
      </c>
      <c r="H197">
        <v>100</v>
      </c>
      <c r="I197">
        <v>3</v>
      </c>
      <c r="J197">
        <v>4</v>
      </c>
      <c r="K197">
        <v>24</v>
      </c>
      <c r="L197">
        <v>2</v>
      </c>
      <c r="M197">
        <v>12</v>
      </c>
      <c r="N197">
        <v>0</v>
      </c>
      <c r="O197">
        <v>4</v>
      </c>
      <c r="P197">
        <v>18</v>
      </c>
      <c r="Q197">
        <v>126.7</v>
      </c>
    </row>
    <row r="198" spans="1:17" ht="12.75">
      <c r="A198" t="s">
        <v>195</v>
      </c>
      <c r="B198">
        <v>2</v>
      </c>
      <c r="C198">
        <v>8</v>
      </c>
      <c r="D198">
        <v>19</v>
      </c>
      <c r="E198">
        <v>42.1</v>
      </c>
      <c r="F198">
        <v>7</v>
      </c>
      <c r="G198">
        <v>10</v>
      </c>
      <c r="H198">
        <v>70</v>
      </c>
      <c r="I198">
        <v>0</v>
      </c>
      <c r="J198">
        <v>16</v>
      </c>
      <c r="K198">
        <v>7</v>
      </c>
      <c r="L198">
        <v>4</v>
      </c>
      <c r="M198">
        <v>1.75</v>
      </c>
      <c r="N198">
        <v>5</v>
      </c>
      <c r="O198">
        <v>3</v>
      </c>
      <c r="P198">
        <v>23</v>
      </c>
      <c r="Q198">
        <v>117.4</v>
      </c>
    </row>
    <row r="199" spans="1:17" ht="12.75">
      <c r="A199" t="s">
        <v>196</v>
      </c>
      <c r="B199">
        <v>3</v>
      </c>
      <c r="C199">
        <v>8</v>
      </c>
      <c r="D199">
        <v>25</v>
      </c>
      <c r="E199">
        <v>32</v>
      </c>
      <c r="F199">
        <v>5</v>
      </c>
      <c r="G199">
        <v>5</v>
      </c>
      <c r="H199">
        <v>100</v>
      </c>
      <c r="I199">
        <v>2</v>
      </c>
      <c r="J199">
        <v>6</v>
      </c>
      <c r="K199">
        <v>15</v>
      </c>
      <c r="L199">
        <v>4</v>
      </c>
      <c r="M199">
        <v>3.75</v>
      </c>
      <c r="N199">
        <v>0</v>
      </c>
      <c r="O199">
        <v>2</v>
      </c>
      <c r="P199">
        <v>23</v>
      </c>
      <c r="Q199">
        <v>95.5</v>
      </c>
    </row>
    <row r="200" spans="1:17" ht="12.75">
      <c r="A200" t="s">
        <v>197</v>
      </c>
      <c r="B200">
        <v>2</v>
      </c>
      <c r="C200">
        <v>14</v>
      </c>
      <c r="D200">
        <v>23</v>
      </c>
      <c r="E200">
        <v>60.9</v>
      </c>
      <c r="F200">
        <v>5</v>
      </c>
      <c r="G200">
        <v>6</v>
      </c>
      <c r="H200">
        <v>83.3</v>
      </c>
      <c r="I200">
        <v>1</v>
      </c>
      <c r="J200">
        <v>16</v>
      </c>
      <c r="K200">
        <v>4</v>
      </c>
      <c r="L200">
        <v>1</v>
      </c>
      <c r="M200">
        <v>4</v>
      </c>
      <c r="N200">
        <v>1</v>
      </c>
      <c r="O200">
        <v>2</v>
      </c>
      <c r="P200">
        <v>34</v>
      </c>
      <c r="Q200">
        <v>93</v>
      </c>
    </row>
    <row r="201" spans="1:17" ht="12.75">
      <c r="A201" t="s">
        <v>198</v>
      </c>
      <c r="B201">
        <v>4</v>
      </c>
      <c r="C201">
        <v>11</v>
      </c>
      <c r="D201">
        <v>33</v>
      </c>
      <c r="E201">
        <v>33.3</v>
      </c>
      <c r="F201">
        <v>2</v>
      </c>
      <c r="G201">
        <v>2</v>
      </c>
      <c r="H201">
        <v>100</v>
      </c>
      <c r="I201">
        <v>3</v>
      </c>
      <c r="J201">
        <v>9</v>
      </c>
      <c r="K201">
        <v>7</v>
      </c>
      <c r="L201">
        <v>0</v>
      </c>
      <c r="M201">
        <v>0</v>
      </c>
      <c r="N201">
        <v>1</v>
      </c>
      <c r="O201">
        <v>2</v>
      </c>
      <c r="P201">
        <v>27</v>
      </c>
      <c r="Q201">
        <v>91.1</v>
      </c>
    </row>
    <row r="202" spans="1:17" ht="12.75">
      <c r="A202" t="s">
        <v>199</v>
      </c>
      <c r="B202">
        <v>2</v>
      </c>
      <c r="C202">
        <v>14</v>
      </c>
      <c r="D202">
        <v>30</v>
      </c>
      <c r="E202">
        <v>46.7</v>
      </c>
      <c r="F202">
        <v>2</v>
      </c>
      <c r="G202">
        <v>3</v>
      </c>
      <c r="H202">
        <v>66.7</v>
      </c>
      <c r="I202">
        <v>3</v>
      </c>
      <c r="J202">
        <v>7</v>
      </c>
      <c r="K202">
        <v>6</v>
      </c>
      <c r="L202">
        <v>4</v>
      </c>
      <c r="M202">
        <v>1.5</v>
      </c>
      <c r="N202">
        <v>1</v>
      </c>
      <c r="O202">
        <v>2</v>
      </c>
      <c r="P202">
        <v>33</v>
      </c>
      <c r="Q202">
        <v>90.7</v>
      </c>
    </row>
    <row r="203" spans="1:17" ht="12.75">
      <c r="A203" t="s">
        <v>200</v>
      </c>
      <c r="B203">
        <v>1</v>
      </c>
      <c r="C203">
        <v>1</v>
      </c>
      <c r="D203">
        <v>1</v>
      </c>
      <c r="E203">
        <v>100</v>
      </c>
      <c r="F203">
        <v>0</v>
      </c>
      <c r="G203">
        <v>0</v>
      </c>
      <c r="H203">
        <v>0</v>
      </c>
      <c r="I203">
        <v>0</v>
      </c>
      <c r="J203">
        <v>1</v>
      </c>
      <c r="K203">
        <v>0</v>
      </c>
      <c r="L203">
        <v>1</v>
      </c>
      <c r="M203">
        <v>0</v>
      </c>
      <c r="N203">
        <v>0</v>
      </c>
      <c r="O203">
        <v>0</v>
      </c>
      <c r="P203">
        <v>2</v>
      </c>
      <c r="Q203">
        <v>3.7</v>
      </c>
    </row>
    <row r="204" spans="1:17" ht="12.75">
      <c r="A204" t="s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</row>
    <row r="205" ht="12.75">
      <c r="A205" t="s">
        <v>202</v>
      </c>
    </row>
    <row r="206" spans="1:17" ht="12.75">
      <c r="A206" t="s">
        <v>1</v>
      </c>
      <c r="B206" t="s">
        <v>2</v>
      </c>
      <c r="C206" t="s">
        <v>3</v>
      </c>
      <c r="D206" t="s">
        <v>4</v>
      </c>
      <c r="E206" t="s">
        <v>5</v>
      </c>
      <c r="F206" t="s">
        <v>6</v>
      </c>
      <c r="G206" t="s">
        <v>7</v>
      </c>
      <c r="H206" t="s">
        <v>8</v>
      </c>
      <c r="I206" t="s">
        <v>9</v>
      </c>
      <c r="J206" t="s">
        <v>10</v>
      </c>
      <c r="K206" t="s">
        <v>11</v>
      </c>
      <c r="L206" t="s">
        <v>12</v>
      </c>
      <c r="M206" t="s">
        <v>13</v>
      </c>
      <c r="N206" t="s">
        <v>14</v>
      </c>
      <c r="O206" t="s">
        <v>15</v>
      </c>
      <c r="P206" t="s">
        <v>16</v>
      </c>
      <c r="Q206" t="s">
        <v>17</v>
      </c>
    </row>
    <row r="207" spans="1:17" ht="12.75">
      <c r="A207" t="s">
        <v>203</v>
      </c>
      <c r="B207">
        <v>4</v>
      </c>
      <c r="C207">
        <v>20</v>
      </c>
      <c r="D207">
        <v>48</v>
      </c>
      <c r="E207">
        <v>41.7</v>
      </c>
      <c r="F207">
        <v>16</v>
      </c>
      <c r="G207">
        <v>16</v>
      </c>
      <c r="H207">
        <v>100</v>
      </c>
      <c r="I207">
        <v>9</v>
      </c>
      <c r="J207">
        <v>13</v>
      </c>
      <c r="K207">
        <v>29</v>
      </c>
      <c r="L207">
        <v>13</v>
      </c>
      <c r="M207">
        <v>2.231</v>
      </c>
      <c r="N207">
        <v>1</v>
      </c>
      <c r="O207">
        <v>7</v>
      </c>
      <c r="P207">
        <v>65</v>
      </c>
      <c r="Q207">
        <v>248.5</v>
      </c>
    </row>
    <row r="208" spans="1:17" ht="12.75">
      <c r="A208" t="s">
        <v>204</v>
      </c>
      <c r="B208">
        <v>4</v>
      </c>
      <c r="C208">
        <v>30</v>
      </c>
      <c r="D208">
        <v>54</v>
      </c>
      <c r="E208">
        <v>55.6</v>
      </c>
      <c r="F208">
        <v>18</v>
      </c>
      <c r="G208">
        <v>25</v>
      </c>
      <c r="H208">
        <v>72</v>
      </c>
      <c r="I208">
        <v>0</v>
      </c>
      <c r="J208">
        <v>37</v>
      </c>
      <c r="K208">
        <v>18</v>
      </c>
      <c r="L208">
        <v>15</v>
      </c>
      <c r="M208">
        <v>1.2</v>
      </c>
      <c r="N208">
        <v>1</v>
      </c>
      <c r="O208">
        <v>3</v>
      </c>
      <c r="P208">
        <v>78</v>
      </c>
      <c r="Q208">
        <v>216</v>
      </c>
    </row>
    <row r="209" spans="1:17" ht="12.75">
      <c r="A209" t="s">
        <v>205</v>
      </c>
      <c r="B209">
        <v>3</v>
      </c>
      <c r="C209">
        <v>13</v>
      </c>
      <c r="D209">
        <v>37</v>
      </c>
      <c r="E209">
        <v>35.1</v>
      </c>
      <c r="F209">
        <v>11</v>
      </c>
      <c r="G209">
        <v>12</v>
      </c>
      <c r="H209">
        <v>91.7</v>
      </c>
      <c r="I209">
        <v>5</v>
      </c>
      <c r="J209">
        <v>8</v>
      </c>
      <c r="K209">
        <v>15</v>
      </c>
      <c r="L209">
        <v>7</v>
      </c>
      <c r="M209">
        <v>2.143</v>
      </c>
      <c r="N209">
        <v>0</v>
      </c>
      <c r="O209">
        <v>6</v>
      </c>
      <c r="P209">
        <v>42</v>
      </c>
      <c r="Q209">
        <v>147.8</v>
      </c>
    </row>
    <row r="210" spans="1:17" ht="12.75">
      <c r="A210" t="s">
        <v>206</v>
      </c>
      <c r="B210">
        <v>3</v>
      </c>
      <c r="C210">
        <v>21</v>
      </c>
      <c r="D210">
        <v>40</v>
      </c>
      <c r="E210">
        <v>52.5</v>
      </c>
      <c r="F210">
        <v>12</v>
      </c>
      <c r="G210">
        <v>16</v>
      </c>
      <c r="H210">
        <v>75</v>
      </c>
      <c r="I210">
        <v>0</v>
      </c>
      <c r="J210">
        <v>29</v>
      </c>
      <c r="K210">
        <v>3</v>
      </c>
      <c r="L210">
        <v>8</v>
      </c>
      <c r="M210">
        <v>0.375</v>
      </c>
      <c r="N210">
        <v>1</v>
      </c>
      <c r="O210">
        <v>3</v>
      </c>
      <c r="P210">
        <v>54</v>
      </c>
      <c r="Q210">
        <v>133</v>
      </c>
    </row>
    <row r="211" spans="1:17" ht="12.75">
      <c r="A211" t="s">
        <v>207</v>
      </c>
      <c r="B211">
        <v>2</v>
      </c>
      <c r="C211">
        <v>5</v>
      </c>
      <c r="D211">
        <v>16</v>
      </c>
      <c r="E211">
        <v>31.2</v>
      </c>
      <c r="F211">
        <v>2</v>
      </c>
      <c r="G211">
        <v>5</v>
      </c>
      <c r="H211">
        <v>40</v>
      </c>
      <c r="I211">
        <v>1</v>
      </c>
      <c r="J211">
        <v>8</v>
      </c>
      <c r="K211">
        <v>15</v>
      </c>
      <c r="L211">
        <v>3</v>
      </c>
      <c r="M211">
        <v>5</v>
      </c>
      <c r="N211">
        <v>0</v>
      </c>
      <c r="O211">
        <v>3</v>
      </c>
      <c r="P211">
        <v>13</v>
      </c>
      <c r="Q211">
        <v>89.1</v>
      </c>
    </row>
    <row r="212" spans="1:17" ht="12.75">
      <c r="A212" t="s">
        <v>208</v>
      </c>
      <c r="B212">
        <v>1</v>
      </c>
      <c r="C212">
        <v>4</v>
      </c>
      <c r="D212">
        <v>12</v>
      </c>
      <c r="E212">
        <v>33.3</v>
      </c>
      <c r="F212">
        <v>3</v>
      </c>
      <c r="G212">
        <v>5</v>
      </c>
      <c r="H212">
        <v>60</v>
      </c>
      <c r="I212">
        <v>0</v>
      </c>
      <c r="J212">
        <v>5</v>
      </c>
      <c r="K212">
        <v>0</v>
      </c>
      <c r="L212">
        <v>2</v>
      </c>
      <c r="M212">
        <v>0</v>
      </c>
      <c r="N212">
        <v>0</v>
      </c>
      <c r="O212">
        <v>1</v>
      </c>
      <c r="P212">
        <v>11</v>
      </c>
      <c r="Q212">
        <v>24.2</v>
      </c>
    </row>
    <row r="213" spans="1:17" ht="12.75">
      <c r="A213" t="s">
        <v>209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</row>
    <row r="214" spans="1:17" ht="12.75">
      <c r="A214" t="s">
        <v>210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2005-01-03T12:26:44Z</dcterms:created>
  <dcterms:modified xsi:type="dcterms:W3CDTF">2005-01-03T12:40:06Z</dcterms:modified>
  <cp:category/>
  <cp:version/>
  <cp:contentType/>
  <cp:contentStatus/>
</cp:coreProperties>
</file>